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19320" windowHeight="8955" firstSheet="8" activeTab="12"/>
  </bookViews>
  <sheets>
    <sheet name="1. сведен" sheetId="8" r:id="rId1"/>
    <sheet name="2.финан сост" sheetId="9" r:id="rId2"/>
    <sheet name="3. поступ выплата 2019  " sheetId="16" r:id="rId3"/>
    <sheet name="3. поступ выплата 2020" sheetId="34" r:id="rId4"/>
    <sheet name="3. поступ выплата 2021" sheetId="35" r:id="rId5"/>
    <sheet name="3.1" sheetId="3" r:id="rId6"/>
    <sheet name="4 5" sheetId="4" r:id="rId7"/>
    <sheet name="6 аналитик2019" sheetId="23" r:id="rId8"/>
    <sheet name="прил2 стр1(бюджет)" sheetId="17" r:id="rId9"/>
    <sheet name="прил 2 стр2(бюджет)" sheetId="18" r:id="rId10"/>
    <sheet name="прил2 стр1(внебюджет)" sheetId="30" r:id="rId11"/>
    <sheet name="прил 2 стр2(внебюджет)" sheetId="31" r:id="rId12"/>
    <sheet name="прил 3" sheetId="19" r:id="rId13"/>
  </sheets>
  <definedNames>
    <definedName name="_xlnm.Print_Titles" localSheetId="1">'2.финан сост'!$6:$6</definedName>
    <definedName name="_xlnm.Print_Area" localSheetId="0">'1. сведен'!$A$1:$DC$48</definedName>
    <definedName name="_xlnm.Print_Area" localSheetId="1">'2.финан сост'!$A$1:$DD$84</definedName>
    <definedName name="_xlnm.Print_Area" localSheetId="5">'3.1'!$A$1:$L$14</definedName>
    <definedName name="_xlnm.Print_Area" localSheetId="9">'прил 2 стр2(бюджет)'!$A$1:$DA$160</definedName>
    <definedName name="_xlnm.Print_Area" localSheetId="11">'прил 2 стр2(внебюджет)'!$A$1:$DA$150</definedName>
    <definedName name="_xlnm.Print_Area" localSheetId="12">'прил 3'!$A$1:$FL$61</definedName>
  </definedNames>
  <calcPr calcId="125725"/>
</workbook>
</file>

<file path=xl/calcChain.xml><?xml version="1.0" encoding="utf-8"?>
<calcChain xmlns="http://schemas.openxmlformats.org/spreadsheetml/2006/main">
  <c r="CJ105" i="18"/>
  <c r="BD103"/>
  <c r="CJ160"/>
  <c r="CO162" s="1"/>
  <c r="BD158"/>
  <c r="CL95"/>
  <c r="CJ45"/>
  <c r="H64" i="23"/>
  <c r="I13" i="3" l="1"/>
  <c r="H13"/>
  <c r="D64" i="35"/>
  <c r="D55"/>
  <c r="I51"/>
  <c r="H51"/>
  <c r="G51"/>
  <c r="F51"/>
  <c r="E51"/>
  <c r="D51"/>
  <c r="D50"/>
  <c r="D49"/>
  <c r="D48"/>
  <c r="D47"/>
  <c r="D46"/>
  <c r="I44"/>
  <c r="H44"/>
  <c r="F44"/>
  <c r="E44"/>
  <c r="D44"/>
  <c r="D42"/>
  <c r="H40"/>
  <c r="F40"/>
  <c r="E40"/>
  <c r="D40"/>
  <c r="E39"/>
  <c r="D39" s="1"/>
  <c r="E37"/>
  <c r="D37" s="1"/>
  <c r="I35"/>
  <c r="I33" s="1"/>
  <c r="H35"/>
  <c r="F35"/>
  <c r="H33"/>
  <c r="H65" s="1"/>
  <c r="G33"/>
  <c r="G65" s="1"/>
  <c r="F33"/>
  <c r="D23"/>
  <c r="D22"/>
  <c r="D19"/>
  <c r="D18"/>
  <c r="D15" s="1"/>
  <c r="D9" s="1"/>
  <c r="D17"/>
  <c r="I15"/>
  <c r="H15"/>
  <c r="E15"/>
  <c r="E9" s="1"/>
  <c r="I9"/>
  <c r="I65" s="1"/>
  <c r="H9"/>
  <c r="F9"/>
  <c r="F65" s="1"/>
  <c r="D64" i="34"/>
  <c r="D55"/>
  <c r="I51"/>
  <c r="H51"/>
  <c r="H33" s="1"/>
  <c r="G51"/>
  <c r="F51"/>
  <c r="E51"/>
  <c r="D51"/>
  <c r="D50"/>
  <c r="D49"/>
  <c r="D48"/>
  <c r="D47"/>
  <c r="D46"/>
  <c r="I44"/>
  <c r="H44"/>
  <c r="F44"/>
  <c r="E44"/>
  <c r="D44"/>
  <c r="D42"/>
  <c r="H40"/>
  <c r="F40"/>
  <c r="E40"/>
  <c r="D40"/>
  <c r="E39"/>
  <c r="D39" s="1"/>
  <c r="E37"/>
  <c r="D37" s="1"/>
  <c r="I35"/>
  <c r="I33" s="1"/>
  <c r="H35"/>
  <c r="F35"/>
  <c r="G33"/>
  <c r="G65" s="1"/>
  <c r="F33"/>
  <c r="D23"/>
  <c r="D22"/>
  <c r="D19"/>
  <c r="D18"/>
  <c r="D15" s="1"/>
  <c r="D9" s="1"/>
  <c r="D17"/>
  <c r="I15"/>
  <c r="H15"/>
  <c r="E15"/>
  <c r="E9" s="1"/>
  <c r="I9"/>
  <c r="I65" s="1"/>
  <c r="H9"/>
  <c r="F9"/>
  <c r="E39" i="16"/>
  <c r="E37"/>
  <c r="BU27" i="9"/>
  <c r="D65" i="35" l="1"/>
  <c r="D35"/>
  <c r="D33" s="1"/>
  <c r="E35"/>
  <c r="E33" s="1"/>
  <c r="E65" s="1"/>
  <c r="F65" i="34"/>
  <c r="H65"/>
  <c r="D35"/>
  <c r="D33" s="1"/>
  <c r="D65" s="1"/>
  <c r="E35"/>
  <c r="E33" s="1"/>
  <c r="E65" s="1"/>
  <c r="CM21" i="18"/>
  <c r="CQ28" i="17"/>
  <c r="EO28"/>
  <c r="D17" i="23"/>
  <c r="D14"/>
  <c r="CE62" i="31"/>
  <c r="H45" i="23"/>
  <c r="CM32" i="18"/>
  <c r="CM29"/>
  <c r="CM26"/>
  <c r="CM20"/>
  <c r="CJ13"/>
  <c r="EO27" i="17"/>
  <c r="CQ27"/>
  <c r="EO26"/>
  <c r="CQ26"/>
  <c r="EO25"/>
  <c r="CQ25"/>
  <c r="CJ150" i="31"/>
  <c r="BD149"/>
  <c r="BD148"/>
  <c r="BD157" i="18"/>
  <c r="BD156"/>
  <c r="BD155"/>
  <c r="BD154"/>
  <c r="CJ135"/>
  <c r="CJ147"/>
  <c r="AP111"/>
  <c r="AP112"/>
  <c r="BD57"/>
  <c r="E64" i="23"/>
  <c r="F64"/>
  <c r="G64"/>
  <c r="H56"/>
  <c r="C61"/>
  <c r="D31"/>
  <c r="D64"/>
  <c r="C53"/>
  <c r="D45"/>
  <c r="C54"/>
  <c r="H44" i="16"/>
  <c r="D48"/>
  <c r="BU39" i="9"/>
  <c r="BU23"/>
  <c r="BU7"/>
  <c r="EO30" i="17" l="1"/>
  <c r="CM25" i="18"/>
  <c r="CM33" s="1"/>
  <c r="CJ47"/>
  <c r="CM23" i="31"/>
  <c r="CM22" s="1"/>
  <c r="CJ141"/>
  <c r="CO151" s="1"/>
  <c r="CJ133"/>
  <c r="CL116"/>
  <c r="CL100"/>
  <c r="CM34"/>
  <c r="CM31"/>
  <c r="CM28"/>
  <c r="CJ16"/>
  <c r="EO30" i="30"/>
  <c r="CM27" i="31" l="1"/>
  <c r="CM35" s="1"/>
  <c r="CL97" i="18"/>
  <c r="E44" i="16"/>
  <c r="I44"/>
  <c r="F44"/>
  <c r="EN48" i="19"/>
  <c r="DP48"/>
  <c r="CJ14" i="18"/>
  <c r="CL113" l="1"/>
  <c r="D76" i="23" l="1"/>
  <c r="C55"/>
  <c r="C70"/>
  <c r="C71"/>
  <c r="C50"/>
  <c r="C51"/>
  <c r="C52"/>
  <c r="C41"/>
  <c r="C42"/>
  <c r="C43"/>
  <c r="C44"/>
  <c r="C38"/>
  <c r="C40"/>
  <c r="D55" i="16"/>
  <c r="G13" i="3" s="1"/>
  <c r="D47" i="16"/>
  <c r="D49"/>
  <c r="D50"/>
  <c r="D46"/>
  <c r="D42"/>
  <c r="D40" s="1"/>
  <c r="D39"/>
  <c r="D64"/>
  <c r="D37"/>
  <c r="H15"/>
  <c r="E15"/>
  <c r="E9" s="1"/>
  <c r="D44" l="1"/>
  <c r="G9" i="3"/>
  <c r="D13"/>
  <c r="D62" i="23"/>
  <c r="D35" i="16"/>
  <c r="E13" i="3"/>
  <c r="F13"/>
  <c r="E11"/>
  <c r="F11"/>
  <c r="D11"/>
  <c r="H9"/>
  <c r="I9"/>
  <c r="J9"/>
  <c r="K9"/>
  <c r="L9"/>
  <c r="C84" i="23"/>
  <c r="C83"/>
  <c r="C82"/>
  <c r="C81"/>
  <c r="C80"/>
  <c r="C79"/>
  <c r="C78"/>
  <c r="C77"/>
  <c r="I76"/>
  <c r="H76"/>
  <c r="G76"/>
  <c r="F76"/>
  <c r="F62" s="1"/>
  <c r="E76"/>
  <c r="C75"/>
  <c r="C74"/>
  <c r="C73"/>
  <c r="C72"/>
  <c r="C69"/>
  <c r="C68"/>
  <c r="C67"/>
  <c r="C66"/>
  <c r="C65"/>
  <c r="I64"/>
  <c r="I62" s="1"/>
  <c r="C64"/>
  <c r="C63"/>
  <c r="G62"/>
  <c r="E62"/>
  <c r="C60"/>
  <c r="C59"/>
  <c r="C58"/>
  <c r="C57"/>
  <c r="I56"/>
  <c r="G56"/>
  <c r="F56"/>
  <c r="E56"/>
  <c r="D56"/>
  <c r="C49"/>
  <c r="C48"/>
  <c r="C47"/>
  <c r="C46"/>
  <c r="C45"/>
  <c r="C39"/>
  <c r="C37"/>
  <c r="C36"/>
  <c r="C35"/>
  <c r="C34"/>
  <c r="C33"/>
  <c r="C32"/>
  <c r="C31"/>
  <c r="C30"/>
  <c r="C29"/>
  <c r="C28"/>
  <c r="C27"/>
  <c r="C26"/>
  <c r="C25"/>
  <c r="C24"/>
  <c r="C23"/>
  <c r="I22"/>
  <c r="I18" s="1"/>
  <c r="H22"/>
  <c r="H18" s="1"/>
  <c r="G22"/>
  <c r="F22"/>
  <c r="E22"/>
  <c r="E18" s="1"/>
  <c r="D22"/>
  <c r="C21"/>
  <c r="C20"/>
  <c r="C19"/>
  <c r="G18"/>
  <c r="C17"/>
  <c r="C16"/>
  <c r="C15"/>
  <c r="C14"/>
  <c r="I13"/>
  <c r="I11" s="1"/>
  <c r="H13"/>
  <c r="H11" s="1"/>
  <c r="G13"/>
  <c r="G11" s="1"/>
  <c r="E13"/>
  <c r="D13"/>
  <c r="C12"/>
  <c r="E11"/>
  <c r="C10"/>
  <c r="I15" i="16"/>
  <c r="G9" i="23" l="1"/>
  <c r="C56"/>
  <c r="F18"/>
  <c r="H62"/>
  <c r="H9" s="1"/>
  <c r="E9" i="3"/>
  <c r="F9"/>
  <c r="C22" i="23"/>
  <c r="D18"/>
  <c r="E9"/>
  <c r="C76"/>
  <c r="F9"/>
  <c r="D9" i="3"/>
  <c r="C13" i="23"/>
  <c r="I9"/>
  <c r="D11"/>
  <c r="C62" l="1"/>
  <c r="D9"/>
  <c r="C18"/>
  <c r="C11"/>
  <c r="C9" l="1"/>
  <c r="E51" i="16"/>
  <c r="F51"/>
  <c r="G51"/>
  <c r="G33" s="1"/>
  <c r="G65" s="1"/>
  <c r="H51"/>
  <c r="I51"/>
  <c r="D51"/>
  <c r="D33" l="1"/>
  <c r="E40"/>
  <c r="H40"/>
  <c r="F40"/>
  <c r="F35"/>
  <c r="E35"/>
  <c r="E33" s="1"/>
  <c r="E65" s="1"/>
  <c r="D23"/>
  <c r="D22"/>
  <c r="D19"/>
  <c r="D18"/>
  <c r="D17"/>
  <c r="I9"/>
  <c r="F9"/>
  <c r="D15" l="1"/>
  <c r="D9" s="1"/>
  <c r="D65" s="1"/>
  <c r="F33"/>
  <c r="F65" s="1"/>
  <c r="H9"/>
  <c r="H35"/>
  <c r="H33" s="1"/>
  <c r="I35"/>
  <c r="I33" s="1"/>
  <c r="I65" s="1"/>
  <c r="H65" l="1"/>
  <c r="CE59" i="18"/>
</calcChain>
</file>

<file path=xl/sharedStrings.xml><?xml version="1.0" encoding="utf-8"?>
<sst xmlns="http://schemas.openxmlformats.org/spreadsheetml/2006/main" count="1380" uniqueCount="480">
  <si>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</si>
  <si>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</si>
  <si>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</si>
  <si>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</si>
  <si>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</si>
  <si>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</si>
  <si>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</si>
  <si>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</si>
  <si>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</si>
  <si>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</si>
  <si>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</si>
  <si>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</si>
  <si>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</si>
  <si>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</si>
  <si>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</si>
  <si>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</si>
  <si>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</si>
  <si>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</si>
  <si>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</si>
  <si>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</si>
  <si>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</si>
  <si>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</si>
  <si>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</si>
  <si>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</si>
  <si>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</si>
  <si>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</si>
  <si>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</si>
  <si>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</si>
  <si>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</si>
  <si>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</si>
  <si>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</si>
  <si>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</si>
  <si>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</si>
  <si>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0501016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</si>
  <si>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</si>
  <si>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</si>
  <si>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</si>
  <si>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</si>
  <si>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</si>
  <si>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</si>
  <si>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</si>
  <si>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</si>
  <si>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</si>
  <si>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</si>
  <si>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</si>
  <si>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</si>
  <si>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</si>
  <si>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</si>
  <si>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</si>
  <si>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</si>
  <si>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</si>
  <si>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</si>
  <si>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</si>
  <si>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</si>
  <si>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</si>
  <si>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</si>
  <si>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</si>
  <si>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</si>
  <si>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</si>
  <si>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</si>
  <si>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</si>
  <si>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</si>
  <si>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</si>
  <si>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(подразделения)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</si>
  <si>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</si>
  <si>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</si>
  <si>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</si>
  <si>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</si>
  <si>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1.1. Цели деятельности учреждения (подразделения):</t>
  </si>
  <si>
    <t>1.2. Виды деятельности учреждения (подразделения):</t>
  </si>
  <si>
    <t>Код по реестру участников бюджетного процесса, а также юридических лиц, не являющихся участниками бюджетного процесса)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</si>
  <si>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</si>
  <si>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</si>
  <si>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</si>
  <si>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</si>
  <si>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</si>
  <si>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</si>
  <si>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</si>
  <si>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</si>
  <si>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</si>
  <si>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</si>
  <si>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</si>
  <si>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</si>
  <si>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3.1. Долговые обязательства</t>
  </si>
  <si>
    <t>Выплаты по расходам,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</si>
  <si>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</si>
  <si>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</si>
  <si>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</si>
  <si>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</si>
  <si>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</si>
  <si>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</si>
  <si>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</si>
  <si>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</si>
  <si>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</si>
  <si>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</si>
  <si>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</si>
  <si>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</si>
  <si>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</si>
  <si>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</si>
  <si>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</si>
  <si>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Код по бюджетной классификации РФ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</si>
  <si>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</si>
  <si>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</si>
  <si>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</si>
  <si>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</si>
  <si>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</si>
  <si>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</si>
  <si>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</si>
  <si>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</si>
  <si>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</si>
  <si>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</si>
  <si>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</si>
  <si>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</si>
  <si>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</si>
  <si>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</si>
  <si>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</si>
  <si>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</si>
  <si>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</si>
  <si>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</si>
  <si>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</si>
  <si>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</si>
  <si>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на начало 20</t>
  </si>
  <si>
    <t>остаток субсидии прошлых лет</t>
  </si>
  <si>
    <t>Разрешенный к использованию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</si>
  <si>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</si>
  <si>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</si>
  <si>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</si>
  <si>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</si>
  <si>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</si>
  <si>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учреждение (подразделение)</t>
  </si>
  <si>
    <t>от "</t>
  </si>
  <si>
    <t>СВЕДЕНИЯ</t>
  </si>
  <si>
    <t>Доходы от оказания услуг, работ, всего</t>
  </si>
  <si>
    <t xml:space="preserve"> -  земельный налог, налог на имущество</t>
  </si>
  <si>
    <t>2</t>
  </si>
  <si>
    <t>3</t>
  </si>
  <si>
    <t xml:space="preserve"> -  приобретение товаров, работ, услуг  в пользу граждан в целях их социального обеспечения </t>
  </si>
  <si>
    <t xml:space="preserve"> -  пособия по социальной помощи населению</t>
  </si>
  <si>
    <t>Уплата налогов, сборов и иных платежей, всего</t>
  </si>
  <si>
    <t>2.3. Дебиторская задолженность по доходам, полученным за счет средств субсидии, всего</t>
  </si>
  <si>
    <t>2.4. Дебиторская задолженность по выданным авансам, полученным за счет средств субсидии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</si>
  <si>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</si>
  <si>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</si>
  <si>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</si>
  <si>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про содержанию имущества</t>
  </si>
  <si>
    <t>2.4.5. по выданным авансам на прочие услуги</t>
  </si>
  <si>
    <t>1.1.1. Стоимость  имущества, закрепленного собственником имущества за  учреждением на праве оперативного управления</t>
  </si>
  <si>
    <t>1.1.2. Стоимость недвижимого имущества, приобретенного 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</si>
  <si>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 иной приносящей доход деятельности</t>
  </si>
  <si>
    <t>1.1.4. Остаточная стоимость недвижимого  имущества учреждения</t>
  </si>
  <si>
    <t>1.2. Общая балансовая стоимость движимого  имущества, всего</t>
  </si>
  <si>
    <t>1.2.2. Остаточная стоимость особо ценного движимого имущества</t>
  </si>
  <si>
    <t>2.4.6. по выданным авансам на приобретение основных средств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</si>
  <si>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всего</t>
  </si>
  <si>
    <t>2.4.7. по выданным авансам наприобретение 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</si>
  <si>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</si>
  <si>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</si>
  <si>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</si>
  <si>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</si>
  <si>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</si>
  <si>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</si>
  <si>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про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</si>
  <si>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</si>
  <si>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</si>
  <si>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наприобретение 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</si>
  <si>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</si>
  <si>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</si>
  <si>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</si>
  <si>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3.2. просроченная кредиторская задолженность:</t>
  </si>
  <si>
    <t>3.3. Кредиторская задолженность по расчетам с потавщиками и подрядчиками за счет субсидии, всего</t>
  </si>
  <si>
    <t>3.3.1. по начислениям на выплаты по оплате труда</t>
  </si>
  <si>
    <t>3.3.2. по оплате услуг связи</t>
  </si>
  <si>
    <t>3.3.3.по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</si>
  <si>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</si>
  <si>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</si>
  <si>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</si>
  <si>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</si>
  <si>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</si>
  <si>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</si>
  <si>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</si>
  <si>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</si>
  <si>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</si>
  <si>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</si>
  <si>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полрядчиками за счет доходов, полученных от оказания платных услуг (выполнения работ)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</si>
  <si>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</si>
  <si>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</si>
  <si>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</si>
  <si>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</si>
  <si>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</si>
  <si>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</si>
  <si>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</si>
  <si>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</si>
  <si>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</si>
  <si>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</si>
  <si>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</si>
  <si>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</si>
  <si>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</si>
  <si>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от аренды активов</t>
  </si>
  <si>
    <t>иные поступления от собственности</t>
  </si>
  <si>
    <t>от операций с нефинансовыми  активами</t>
  </si>
  <si>
    <t>от операций с  финансовыми  активами</t>
  </si>
  <si>
    <t xml:space="preserve">           от выбытий основных средств</t>
  </si>
  <si>
    <t xml:space="preserve">          от выбытий нематериальных активов</t>
  </si>
  <si>
    <t xml:space="preserve">          от выбытий непроизведенных активов</t>
  </si>
  <si>
    <t xml:space="preserve">         от выбытий материальных запасов</t>
  </si>
  <si>
    <t>181.1</t>
  </si>
  <si>
    <t>181.2</t>
  </si>
  <si>
    <t>181.3</t>
  </si>
  <si>
    <t>181.4</t>
  </si>
  <si>
    <t xml:space="preserve">заработная плата </t>
  </si>
  <si>
    <t xml:space="preserve">иные выплаты персоналу </t>
  </si>
  <si>
    <t>начисления на выплаты по оплате труда</t>
  </si>
  <si>
    <t xml:space="preserve">закупка товаров, работв целях капитального ремонта имущества </t>
  </si>
  <si>
    <t>прочая закупка товаров , работ и услуг для обеспечения муниципальных нужд</t>
  </si>
  <si>
    <t xml:space="preserve">на выполнение муниципального задания </t>
  </si>
  <si>
    <t>Субсидия на финансовое обеспечение выполнения муниципального задания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</si>
  <si>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</si>
  <si>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</si>
  <si>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</si>
  <si>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</si>
  <si>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</si>
  <si>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</si>
  <si>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</si>
  <si>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</si>
  <si>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</si>
  <si>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</si>
  <si>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</si>
  <si>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</si>
  <si>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</si>
  <si>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</si>
  <si>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</si>
  <si>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</si>
  <si>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</si>
  <si>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</si>
  <si>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</si>
  <si>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</si>
  <si>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</si>
  <si>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</si>
  <si>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</si>
  <si>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</si>
  <si>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</si>
  <si>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</si>
  <si>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</si>
  <si>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</si>
  <si>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</si>
  <si>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</si>
  <si>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</si>
  <si>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</si>
  <si>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</si>
  <si>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</si>
  <si>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</si>
  <si>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</si>
  <si>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</si>
  <si>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</si>
  <si>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</si>
  <si>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</si>
  <si>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</si>
  <si>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</si>
  <si>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</si>
  <si>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</si>
  <si>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</si>
  <si>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</si>
  <si>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</si>
  <si>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</si>
  <si>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</si>
  <si>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</si>
  <si>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</si>
  <si>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</si>
  <si>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</si>
  <si>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</si>
  <si>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</si>
  <si>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</si>
  <si>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</si>
  <si>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</si>
  <si>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</si>
  <si>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</si>
  <si>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</si>
  <si>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</si>
  <si>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</si>
  <si>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</si>
  <si>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</si>
  <si>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</si>
  <si>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</si>
  <si>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</si>
  <si>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</si>
  <si>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</si>
  <si>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</si>
  <si>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</si>
  <si>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</si>
  <si>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</si>
  <si>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</si>
  <si>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</si>
  <si>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</si>
  <si>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</si>
  <si>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</si>
  <si>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</si>
  <si>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</si>
  <si>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</si>
  <si>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</si>
  <si>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</si>
  <si>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</si>
  <si>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</si>
  <si>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</si>
  <si>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</si>
  <si>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 xml:space="preserve"> Г.</t>
  </si>
  <si>
    <t>Государственное (муниципальное)</t>
  </si>
  <si>
    <t>Руководитель</t>
  </si>
  <si>
    <t>ОБ ОПЕРАЦИЯХ С ЦЕЛЕВЫМИ СУБСИДИЯМИ, ПРЕДОСТАВЛЕННЫМИ МУНИЦИПАЛЬНОМУ УЧРЕЖДЕНИЮ НА 20</t>
  </si>
  <si>
    <t>Аналитический код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</si>
  <si>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</si>
  <si>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</si>
  <si>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</si>
  <si>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</si>
  <si>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</si>
  <si>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</si>
  <si>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Выплаты, всего</t>
  </si>
  <si>
    <t>выплаты персонал, всего</t>
  </si>
  <si>
    <t>заработная плата, в том числе</t>
  </si>
  <si>
    <t>X</t>
  </si>
  <si>
    <t>оплата работ, услуг, всего</t>
  </si>
  <si>
    <t>транспортные услуги</t>
  </si>
  <si>
    <t>коммунальные услуги, в том числе</t>
  </si>
  <si>
    <t>электроэнергия</t>
  </si>
  <si>
    <t>арендная плата за пользование имуществом</t>
  </si>
  <si>
    <t>работы, услуги по содержанию имущества, всего</t>
  </si>
  <si>
    <t>текущий ремонт оборудования (в том числе транспортных средств)</t>
  </si>
  <si>
    <t>текущий ремонт здания</t>
  </si>
  <si>
    <t>капитальный ремонт</t>
  </si>
  <si>
    <t>поверка и обслуживание приборов учета</t>
  </si>
  <si>
    <t>прочие работы, услуги, всего</t>
  </si>
  <si>
    <t>договоров гражданско-правового характера</t>
  </si>
  <si>
    <t>типографские работы, услуги</t>
  </si>
  <si>
    <t>услуги в области информационных технологий</t>
  </si>
  <si>
    <t>прочие расходы, всего</t>
  </si>
  <si>
    <t>земельный налог</t>
  </si>
  <si>
    <t>налог на имущество</t>
  </si>
  <si>
    <t>поступление нефинансовых активов, всего</t>
  </si>
  <si>
    <t>увеличение стоимости основных средств, всего</t>
  </si>
  <si>
    <t>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</si>
  <si>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</si>
  <si>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</si>
  <si>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</si>
  <si>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всего</t>
  </si>
  <si>
    <t>на программное обеспечение и базы данных для электронно-вычислительных машин</t>
  </si>
  <si>
    <t>увеличение стоимости непроизводственных активов</t>
  </si>
  <si>
    <t>увеличение стоимости материальных запасов, всего</t>
  </si>
  <si>
    <t>приобретение медикаментов и перевязочных средств</t>
  </si>
  <si>
    <t>приобретение продуктов питания</t>
  </si>
  <si>
    <t>Районный, северный  коэффициент</t>
  </si>
  <si>
    <t xml:space="preserve">прочие выплаты </t>
  </si>
  <si>
    <t xml:space="preserve">      основной персонал</t>
  </si>
  <si>
    <t xml:space="preserve">      административно-управленческий и вспомогательный персонал</t>
  </si>
  <si>
    <t xml:space="preserve">начисление на оплату труда </t>
  </si>
  <si>
    <t>Х</t>
  </si>
  <si>
    <t>теплоэнергия  ГУП ЖКХ</t>
  </si>
  <si>
    <t>теплоэнергия  прочих поставщиков</t>
  </si>
  <si>
    <t>предоставление газа</t>
  </si>
  <si>
    <t>водоснабжение, подвоз воды</t>
  </si>
  <si>
    <t>канализация, асенизация, водоотведение</t>
  </si>
  <si>
    <t>другие расходы по оплате коммунальных услуг</t>
  </si>
  <si>
    <t>приобретение ГСМ</t>
  </si>
  <si>
    <t>приобретение строительных материалов</t>
  </si>
  <si>
    <t>приобретение мягкого инвентаря</t>
  </si>
  <si>
    <t>приобретение котельно-печного топлива</t>
  </si>
  <si>
    <t>приобретение прочих материальных запасов</t>
  </si>
  <si>
    <t>Приложение N 1</t>
  </si>
  <si>
    <t>к Порядку составления и утверждения</t>
  </si>
  <si>
    <t>плана финансово-хозяйственной</t>
  </si>
  <si>
    <t xml:space="preserve">деятельности </t>
  </si>
  <si>
    <t>осуществляет администрация МО «Чурапчинский улус (район) РС(Я)»</t>
  </si>
  <si>
    <t>Приложение N2</t>
  </si>
  <si>
    <t xml:space="preserve">закупка товаров, работ, услуг в сфере информационно-коммуниккационных технологий </t>
  </si>
  <si>
    <t xml:space="preserve"> учреждений, в отношении которых</t>
  </si>
  <si>
    <t>(период, на который утверждается план)</t>
  </si>
  <si>
    <t>II  Показатели финансового состояния учреждения (подразделения)</t>
  </si>
  <si>
    <t>III Показатели по поступлениям и выплатам  муниципального учреждения (подразделения)*</t>
  </si>
  <si>
    <t>III.I Показатели выплат по расходам на закупку товаров, работ, услуг  учреждения (подразделения)*</t>
  </si>
  <si>
    <t>IV Сведения о средствах, поступающих во временное распоряжение учреждения (подразделения)*</t>
  </si>
  <si>
    <t>V. Справочная информация</t>
  </si>
  <si>
    <t xml:space="preserve">VI.  Исходные данные для формирования Плана в разрезе аналитических кодов </t>
  </si>
  <si>
    <t>Приложение N3</t>
  </si>
  <si>
    <t xml:space="preserve">Руководитель муниципального учреждения: </t>
  </si>
  <si>
    <t>( подпись)</t>
  </si>
  <si>
    <t>Главный бухгалтер:</t>
  </si>
  <si>
    <t>"_________"______________________20_____г.</t>
  </si>
  <si>
    <t xml:space="preserve">согласовано: </t>
  </si>
  <si>
    <t>Начальник ФЭУ Чурапчинского улуса</t>
  </si>
  <si>
    <t>1.1. Общая балансовая стоимость недвижимого  имущества, всего</t>
  </si>
  <si>
    <t>Директор</t>
  </si>
  <si>
    <t>Пестерева Е.В</t>
  </si>
  <si>
    <t>Брызгаева Т.Т.</t>
  </si>
  <si>
    <t>Попова Т.А.</t>
  </si>
  <si>
    <t>Муниципальное бюджетное общеобразовательное учреждение "Оргинская начальная школа-детский сад"</t>
  </si>
  <si>
    <t>Муниципальное казеное учреждение "Управление образования Чурапчинского улуса (района)"</t>
  </si>
  <si>
    <t>678692,Республика Саха (Якутия), Чурапчинский улус (район), Хадарский наслег, участок Орга, ул.Оргинская 21</t>
  </si>
  <si>
    <t>89983981</t>
  </si>
  <si>
    <t>1430009494</t>
  </si>
  <si>
    <t>143001001</t>
  </si>
  <si>
    <t>803</t>
  </si>
  <si>
    <t>Цели деятельности муниципального бюджетного учреждения (подразделения ): Обеспечение условий для эффективной реализации и освоения воспитанниками, обучающимися основных оющеоюразовательных программ дошкольного образования, начального оющего образования, в том числе условий для индивидуального развития всех воспитанников, обучающихся, одаренных детей с ограниченными возможностями здоровья.</t>
  </si>
  <si>
    <t>1. Учреждение осуществляет деятельность, связанную с выполнением работ, оказанием услуг, относящихся к его основным видам деятельности согласно муниципальному заданию, установленному учредителем. 2. Основной деятельностью учреждения признается деятельность, непосредственно направленная на достижение целей, ради которых оно создано. 3. Учреждение осуществляет в порядке, установленном законодательством Российской Федерации, следующие виды деятельности: дошколное иобразование; начальное общее образование.</t>
  </si>
  <si>
    <t>Пестерева Е.В.</t>
  </si>
  <si>
    <t>содержание в чистоте помещений</t>
  </si>
  <si>
    <t>транспортный налог, прочие налоги, сборы</t>
  </si>
  <si>
    <t>ТО пожарной сигнализации</t>
  </si>
  <si>
    <t>ТО выхода сигнала</t>
  </si>
  <si>
    <t>ТО тревожной кнопки</t>
  </si>
  <si>
    <t>услуги по страхованию</t>
  </si>
  <si>
    <t>подписка</t>
  </si>
  <si>
    <t>оплата услуги медицинского осмотра</t>
  </si>
  <si>
    <t>ТО видеонаблюдения</t>
  </si>
  <si>
    <t>ремонт НПВ</t>
  </si>
  <si>
    <t xml:space="preserve">монтаж пожарной сигнализации </t>
  </si>
  <si>
    <t>замер сопротивления</t>
  </si>
  <si>
    <t>приобретение ОС обучения</t>
  </si>
  <si>
    <t>приобретение учебников, учебных пособий</t>
  </si>
  <si>
    <t>услуги связи интернет</t>
  </si>
  <si>
    <t>компенсация школьного питания</t>
  </si>
  <si>
    <t>Пед персонал</t>
  </si>
  <si>
    <t>пособие по уходу за ребенком до достижения им 1,5 лет</t>
  </si>
  <si>
    <t>теплоэнергия</t>
  </si>
  <si>
    <t>1430009494/143001001</t>
  </si>
  <si>
    <t xml:space="preserve">Компенсация школьного питания </t>
  </si>
  <si>
    <t>2019 год</t>
  </si>
  <si>
    <t xml:space="preserve">  -уплата прочих налогов, сборов и иных платежей</t>
  </si>
  <si>
    <t>Услуги связи интернет</t>
  </si>
  <si>
    <t>4</t>
  </si>
  <si>
    <t>програмное обеспечение</t>
  </si>
  <si>
    <t>5</t>
  </si>
  <si>
    <t>6</t>
  </si>
  <si>
    <t>7</t>
  </si>
  <si>
    <t>Ремонт НПВ</t>
  </si>
  <si>
    <t>монтаж пожарной сигнализации</t>
  </si>
  <si>
    <t>Замер сопротивления</t>
  </si>
  <si>
    <t>приобретение ОС</t>
  </si>
  <si>
    <t>приобретение учебников</t>
  </si>
  <si>
    <t>медикамент</t>
  </si>
  <si>
    <t>питание</t>
  </si>
  <si>
    <t>приобретение матзапасов на обучение</t>
  </si>
  <si>
    <t>111, 119</t>
  </si>
  <si>
    <t>212</t>
  </si>
  <si>
    <t>851, 852</t>
  </si>
  <si>
    <t>244</t>
  </si>
  <si>
    <r>
      <t>1.3. Перечень услуг (работ), осуществляемых, в том числе, на платной основе:</t>
    </r>
    <r>
      <rPr>
        <sz val="10"/>
        <rFont val="Times New Roman"/>
        <family val="1"/>
        <charset val="204"/>
      </rPr>
      <t xml:space="preserve"> родительская плата.</t>
    </r>
  </si>
  <si>
    <t>Расчеты (обоснования) к плану финансово-хозяйственной деятельности муниципального учреждения (бюджет)</t>
  </si>
  <si>
    <t>Расчеты (обоснования) к плану финансово-хозяйственной деятельности муниципального учреждения (внебюджет)</t>
  </si>
  <si>
    <t>Налог на имущество</t>
  </si>
  <si>
    <t>9</t>
  </si>
  <si>
    <t xml:space="preserve">Субсидия на финансовое обеспечение выполнения муниципального задания </t>
  </si>
  <si>
    <t>субсилия на выполнения муниципального задания</t>
  </si>
  <si>
    <t>иные субсидии</t>
  </si>
  <si>
    <t>Компенсация школьного питания</t>
  </si>
  <si>
    <t>выполнение муниципаольного задания (внебюджет)</t>
  </si>
  <si>
    <t>выполнение муниципального задания (внебюджет)</t>
  </si>
  <si>
    <t>8</t>
  </si>
  <si>
    <t>в т.ч Учителя</t>
  </si>
  <si>
    <t xml:space="preserve"> </t>
  </si>
  <si>
    <t>Глава МО "Чурапчинский улус (район)" РС(Я)</t>
  </si>
  <si>
    <t>Ноговицын А.Т.</t>
  </si>
  <si>
    <t>на "___________" _____________________________20__19____ г.</t>
  </si>
  <si>
    <t>на "___________" _____________________________20__20____ г.</t>
  </si>
  <si>
    <t>2020 год</t>
  </si>
  <si>
    <t>иные услуги</t>
  </si>
  <si>
    <t>повышение кваоификации и установка интернета</t>
  </si>
  <si>
    <t>уплата штафов, пеней</t>
  </si>
  <si>
    <t>851, 852,853</t>
  </si>
  <si>
    <t>приобретение основных средств</t>
  </si>
  <si>
    <t xml:space="preserve">приобретение матзапасов </t>
  </si>
  <si>
    <t>Прочие</t>
  </si>
  <si>
    <r>
      <t>на __</t>
    </r>
    <r>
      <rPr>
        <b/>
        <u/>
        <sz val="12"/>
        <rFont val="Times New Roman"/>
        <family val="1"/>
        <charset val="204"/>
      </rPr>
      <t>2019</t>
    </r>
    <r>
      <rPr>
        <b/>
        <sz val="12"/>
        <rFont val="Times New Roman"/>
        <family val="1"/>
        <charset val="204"/>
      </rPr>
      <t>____</t>
    </r>
    <r>
      <rPr>
        <b/>
        <u/>
        <sz val="12"/>
        <rFont val="Times New Roman"/>
        <family val="1"/>
        <charset val="204"/>
      </rPr>
      <t xml:space="preserve">2020 </t>
    </r>
    <r>
      <rPr>
        <b/>
        <sz val="12"/>
        <rFont val="Times New Roman"/>
        <family val="1"/>
        <charset val="204"/>
      </rPr>
      <t>___</t>
    </r>
    <r>
      <rPr>
        <b/>
        <u/>
        <sz val="12"/>
        <rFont val="Times New Roman"/>
        <family val="1"/>
        <charset val="204"/>
      </rPr>
      <t>_2021</t>
    </r>
    <r>
      <rPr>
        <b/>
        <sz val="12"/>
        <rFont val="Times New Roman"/>
        <family val="1"/>
        <charset val="204"/>
      </rPr>
      <t>______________ год *</t>
    </r>
  </si>
  <si>
    <t>на "____01___"__января_ 2019____г.</t>
  </si>
  <si>
    <t>на "______" ____________________ 201_9__ г.</t>
  </si>
  <si>
    <t>на 2019 г. 
очередной финансовый год</t>
  </si>
  <si>
    <t>на 2020 г. 
1-ый год планового периода</t>
  </si>
  <si>
    <t>на 2021г. 
2-ой год планового периода</t>
  </si>
  <si>
    <t>на 2021 г. 
2-ой год планового периода</t>
  </si>
  <si>
    <t>повышение квалификации и установка интернета</t>
  </si>
  <si>
    <t>приобретение прочих мат запасов</t>
  </si>
  <si>
    <t>19</t>
  </si>
  <si>
    <t>февраля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</si>
</sst>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&quot;р.&quot;"/>
    <numFmt numFmtId="166" formatCode="0.000"/>
  </numFmts>
  <fonts count="4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i/>
      <sz val="7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6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name val="Calibri"/>
      <family val="2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5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NumberFormat="1" applyFont="1" applyBorder="1" applyAlignment="1">
      <alignment horizontal="left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 indent="2"/>
    </xf>
    <xf numFmtId="0" fontId="5" fillId="0" borderId="1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 indent="3"/>
    </xf>
    <xf numFmtId="0" fontId="5" fillId="0" borderId="6" xfId="1" applyFont="1" applyFill="1" applyBorder="1" applyAlignment="1">
      <alignment horizontal="left" wrapText="1" indent="4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 applyAlignment="1">
      <alignment horizontal="justify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4" fontId="5" fillId="2" borderId="16" xfId="1" applyNumberFormat="1" applyFont="1" applyFill="1" applyBorder="1" applyAlignment="1">
      <alignment horizontal="center" vertical="center"/>
    </xf>
    <xf numFmtId="4" fontId="5" fillId="2" borderId="19" xfId="1" applyNumberFormat="1" applyFont="1" applyFill="1" applyBorder="1" applyAlignment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left"/>
    </xf>
    <xf numFmtId="0" fontId="0" fillId="0" borderId="0" xfId="0" applyAlignment="1"/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11" fillId="0" borderId="0" xfId="0" applyFont="1" applyFill="1" applyAlignment="1">
      <alignment horizontal="center" vertical="center"/>
    </xf>
    <xf numFmtId="0" fontId="1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49" fontId="14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/>
    </xf>
    <xf numFmtId="0" fontId="5" fillId="0" borderId="16" xfId="1" applyNumberFormat="1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0" fontId="19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 vertical="top"/>
    </xf>
    <xf numFmtId="0" fontId="21" fillId="0" borderId="0" xfId="1" applyNumberFormat="1" applyFont="1" applyBorder="1" applyAlignment="1">
      <alignment horizontal="right"/>
    </xf>
    <xf numFmtId="0" fontId="23" fillId="0" borderId="0" xfId="1" applyNumberFormat="1" applyFont="1" applyBorder="1" applyAlignment="1">
      <alignment horizontal="left"/>
    </xf>
    <xf numFmtId="0" fontId="24" fillId="0" borderId="0" xfId="1" applyNumberFormat="1" applyFont="1" applyFill="1" applyBorder="1" applyAlignment="1">
      <alignment horizontal="left"/>
    </xf>
    <xf numFmtId="0" fontId="24" fillId="0" borderId="0" xfId="1" applyNumberFormat="1" applyFont="1" applyBorder="1" applyAlignment="1">
      <alignment horizontal="right"/>
    </xf>
    <xf numFmtId="0" fontId="24" fillId="0" borderId="0" xfId="1" applyNumberFormat="1" applyFont="1" applyBorder="1" applyAlignment="1">
      <alignment horizontal="left"/>
    </xf>
    <xf numFmtId="0" fontId="24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right" vertical="center"/>
    </xf>
    <xf numFmtId="0" fontId="21" fillId="0" borderId="0" xfId="1" applyNumberFormat="1" applyFont="1" applyBorder="1" applyAlignment="1">
      <alignment horizontal="left" wrapText="1"/>
    </xf>
    <xf numFmtId="0" fontId="25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left" vertical="center"/>
    </xf>
    <xf numFmtId="0" fontId="19" fillId="0" borderId="0" xfId="1" applyNumberFormat="1" applyFont="1" applyBorder="1" applyAlignment="1">
      <alignment horizontal="right" vertical="center"/>
    </xf>
    <xf numFmtId="49" fontId="19" fillId="0" borderId="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top"/>
    </xf>
    <xf numFmtId="49" fontId="26" fillId="0" borderId="0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left"/>
    </xf>
    <xf numFmtId="0" fontId="21" fillId="0" borderId="5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left" vertical="top"/>
    </xf>
    <xf numFmtId="0" fontId="21" fillId="0" borderId="6" xfId="1" applyNumberFormat="1" applyFont="1" applyBorder="1" applyAlignment="1">
      <alignment horizontal="left" vertical="top"/>
    </xf>
    <xf numFmtId="0" fontId="21" fillId="0" borderId="2" xfId="1" applyNumberFormat="1" applyFont="1" applyBorder="1" applyAlignment="1">
      <alignment horizontal="left" vertical="top"/>
    </xf>
    <xf numFmtId="0" fontId="21" fillId="0" borderId="7" xfId="1" applyNumberFormat="1" applyFont="1" applyBorder="1" applyAlignment="1">
      <alignment horizontal="left" vertical="top"/>
    </xf>
    <xf numFmtId="0" fontId="26" fillId="0" borderId="0" xfId="1" applyNumberFormat="1" applyFont="1" applyBorder="1" applyAlignment="1">
      <alignment horizontal="left"/>
    </xf>
    <xf numFmtId="0" fontId="29" fillId="0" borderId="8" xfId="1" applyNumberFormat="1" applyFont="1" applyBorder="1" applyAlignment="1">
      <alignment horizontal="center"/>
    </xf>
    <xf numFmtId="0" fontId="29" fillId="0" borderId="9" xfId="1" applyNumberFormat="1" applyFont="1" applyBorder="1" applyAlignment="1">
      <alignment horizontal="center"/>
    </xf>
    <xf numFmtId="0" fontId="29" fillId="0" borderId="0" xfId="1" applyNumberFormat="1" applyFont="1" applyBorder="1" applyAlignment="1">
      <alignment horizontal="center"/>
    </xf>
    <xf numFmtId="0" fontId="29" fillId="0" borderId="10" xfId="1" applyNumberFormat="1" applyFont="1" applyBorder="1" applyAlignment="1">
      <alignment horizontal="center"/>
    </xf>
    <xf numFmtId="0" fontId="26" fillId="0" borderId="11" xfId="1" applyNumberFormat="1" applyFont="1" applyBorder="1" applyAlignment="1">
      <alignment horizontal="left"/>
    </xf>
    <xf numFmtId="0" fontId="21" fillId="0" borderId="10" xfId="1" applyNumberFormat="1" applyFont="1" applyBorder="1" applyAlignment="1">
      <alignment horizontal="left"/>
    </xf>
    <xf numFmtId="0" fontId="19" fillId="0" borderId="0" xfId="1" applyNumberFormat="1" applyFont="1" applyBorder="1" applyAlignment="1">
      <alignment horizontal="left" vertical="top"/>
    </xf>
    <xf numFmtId="0" fontId="19" fillId="0" borderId="12" xfId="1" applyNumberFormat="1" applyFont="1" applyBorder="1" applyAlignment="1">
      <alignment horizontal="left"/>
    </xf>
    <xf numFmtId="0" fontId="19" fillId="0" borderId="13" xfId="1" applyNumberFormat="1" applyFont="1" applyBorder="1" applyAlignment="1">
      <alignment horizontal="left"/>
    </xf>
    <xf numFmtId="0" fontId="19" fillId="0" borderId="14" xfId="1" applyNumberFormat="1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wrapText="1"/>
    </xf>
    <xf numFmtId="0" fontId="16" fillId="0" borderId="0" xfId="0" applyFont="1"/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wrapText="1"/>
    </xf>
    <xf numFmtId="0" fontId="34" fillId="0" borderId="0" xfId="0" applyFont="1"/>
    <xf numFmtId="0" fontId="30" fillId="0" borderId="3" xfId="0" applyFont="1" applyBorder="1" applyAlignment="1">
      <alignment wrapText="1"/>
    </xf>
    <xf numFmtId="0" fontId="30" fillId="0" borderId="22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9" fontId="9" fillId="0" borderId="19" xfId="1" applyNumberFormat="1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" fillId="0" borderId="0" xfId="1" applyNumberFormat="1" applyFont="1" applyBorder="1" applyAlignment="1">
      <alignment vertical="top" wrapText="1"/>
    </xf>
    <xf numFmtId="0" fontId="36" fillId="0" borderId="0" xfId="1" applyNumberFormat="1" applyFont="1" applyBorder="1" applyAlignment="1">
      <alignment horizontal="left"/>
    </xf>
    <xf numFmtId="0" fontId="26" fillId="2" borderId="0" xfId="1" applyFont="1" applyFill="1" applyAlignment="1">
      <alignment horizontal="right"/>
    </xf>
    <xf numFmtId="0" fontId="37" fillId="0" borderId="0" xfId="0" applyFont="1" applyAlignment="1">
      <alignment horizontal="right"/>
    </xf>
    <xf numFmtId="0" fontId="26" fillId="0" borderId="0" xfId="1" applyNumberFormat="1" applyFont="1" applyBorder="1" applyAlignment="1">
      <alignment vertical="top" wrapText="1"/>
    </xf>
    <xf numFmtId="0" fontId="26" fillId="2" borderId="0" xfId="1" applyFont="1" applyFill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17" fillId="0" borderId="0" xfId="1" applyNumberFormat="1" applyFont="1" applyBorder="1" applyAlignment="1">
      <alignment horizontal="left"/>
    </xf>
    <xf numFmtId="165" fontId="17" fillId="0" borderId="0" xfId="1" applyNumberFormat="1" applyFont="1" applyBorder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0" fillId="2" borderId="0" xfId="0" applyFill="1" applyAlignment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9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left" vertical="center" wrapText="1"/>
    </xf>
    <xf numFmtId="0" fontId="14" fillId="0" borderId="0" xfId="1" applyNumberFormat="1" applyFont="1" applyBorder="1" applyAlignment="1">
      <alignment horizontal="left"/>
    </xf>
    <xf numFmtId="0" fontId="9" fillId="2" borderId="0" xfId="1" applyFont="1" applyFill="1" applyAlignment="1"/>
    <xf numFmtId="2" fontId="16" fillId="0" borderId="1" xfId="0" applyNumberFormat="1" applyFont="1" applyBorder="1" applyAlignment="1">
      <alignment horizontal="right"/>
    </xf>
    <xf numFmtId="2" fontId="32" fillId="0" borderId="1" xfId="0" applyNumberFormat="1" applyFont="1" applyBorder="1" applyAlignment="1">
      <alignment horizontal="right" wrapText="1"/>
    </xf>
    <xf numFmtId="2" fontId="30" fillId="0" borderId="1" xfId="0" applyNumberFormat="1" applyFont="1" applyBorder="1" applyAlignment="1">
      <alignment horizontal="right" wrapText="1"/>
    </xf>
    <xf numFmtId="2" fontId="33" fillId="0" borderId="1" xfId="0" applyNumberFormat="1" applyFont="1" applyBorder="1" applyAlignment="1">
      <alignment horizontal="right" wrapText="1"/>
    </xf>
    <xf numFmtId="2" fontId="3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5" fillId="0" borderId="4" xfId="1" applyNumberFormat="1" applyFont="1" applyBorder="1" applyAlignment="1"/>
    <xf numFmtId="0" fontId="5" fillId="0" borderId="0" xfId="1" applyNumberFormat="1" applyFont="1" applyBorder="1" applyAlignment="1"/>
    <xf numFmtId="0" fontId="5" fillId="0" borderId="0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4" borderId="0" xfId="1" applyNumberFormat="1" applyFont="1" applyFill="1" applyBorder="1" applyAlignment="1">
      <alignment horizontal="left" vertical="center"/>
    </xf>
    <xf numFmtId="49" fontId="5" fillId="2" borderId="15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/>
    </xf>
    <xf numFmtId="0" fontId="5" fillId="2" borderId="0" xfId="1" applyFont="1" applyFill="1"/>
    <xf numFmtId="49" fontId="5" fillId="2" borderId="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9" fontId="9" fillId="2" borderId="2" xfId="1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6" fillId="2" borderId="0" xfId="1" applyFont="1" applyFill="1" applyAlignment="1">
      <alignment horizontal="center"/>
    </xf>
    <xf numFmtId="49" fontId="5" fillId="2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/>
    </xf>
    <xf numFmtId="0" fontId="9" fillId="2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left" vertical="top" wrapText="1"/>
    </xf>
    <xf numFmtId="0" fontId="5" fillId="0" borderId="20" xfId="1" applyFont="1" applyFill="1" applyBorder="1" applyAlignment="1">
      <alignment horizontal="left" vertical="top" wrapText="1"/>
    </xf>
    <xf numFmtId="4" fontId="5" fillId="2" borderId="16" xfId="1" applyNumberFormat="1" applyFont="1" applyFill="1" applyBorder="1" applyAlignment="1">
      <alignment horizontal="center" vertical="center"/>
    </xf>
    <xf numFmtId="4" fontId="5" fillId="2" borderId="19" xfId="1" applyNumberFormat="1" applyFont="1" applyFill="1" applyBorder="1" applyAlignment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top" wrapText="1"/>
    </xf>
    <xf numFmtId="0" fontId="5" fillId="0" borderId="17" xfId="1" applyFont="1" applyFill="1" applyBorder="1" applyAlignment="1">
      <alignment horizontal="left" vertical="top" wrapText="1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9" fillId="0" borderId="18" xfId="1" applyFont="1" applyFill="1" applyBorder="1" applyAlignment="1">
      <alignment horizontal="left" vertical="top" wrapText="1"/>
    </xf>
    <xf numFmtId="0" fontId="9" fillId="0" borderId="17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/>
    </xf>
    <xf numFmtId="4" fontId="5" fillId="0" borderId="16" xfId="1" applyNumberFormat="1" applyFont="1" applyFill="1" applyBorder="1" applyAlignment="1">
      <alignment horizontal="center" vertical="center"/>
    </xf>
    <xf numFmtId="4" fontId="5" fillId="0" borderId="19" xfId="1" applyNumberFormat="1" applyFont="1" applyFill="1" applyBorder="1" applyAlignment="1">
      <alignment horizontal="center" vertical="center"/>
    </xf>
    <xf numFmtId="4" fontId="5" fillId="0" borderId="20" xfId="1" applyNumberFormat="1" applyFont="1" applyFill="1" applyBorder="1" applyAlignment="1">
      <alignment horizontal="center" vertical="center"/>
    </xf>
    <xf numFmtId="4" fontId="5" fillId="2" borderId="15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4" fontId="5" fillId="2" borderId="1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7" xfId="1" applyFont="1" applyFill="1" applyBorder="1" applyAlignment="1">
      <alignment horizontal="left" vertical="top" wrapText="1" indent="2"/>
    </xf>
    <xf numFmtId="4" fontId="9" fillId="2" borderId="15" xfId="1" applyNumberFormat="1" applyFont="1" applyFill="1" applyBorder="1" applyAlignment="1">
      <alignment horizontal="center" vertical="center"/>
    </xf>
    <xf numFmtId="4" fontId="9" fillId="2" borderId="18" xfId="1" applyNumberFormat="1" applyFont="1" applyFill="1" applyBorder="1" applyAlignment="1">
      <alignment horizontal="center" vertical="center"/>
    </xf>
    <xf numFmtId="4" fontId="9" fillId="2" borderId="17" xfId="1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4" fontId="9" fillId="2" borderId="16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top" wrapText="1"/>
    </xf>
    <xf numFmtId="0" fontId="5" fillId="0" borderId="17" xfId="1" applyFont="1" applyFill="1" applyBorder="1" applyAlignment="1">
      <alignment vertical="top" wrapText="1"/>
    </xf>
    <xf numFmtId="0" fontId="5" fillId="0" borderId="18" xfId="1" applyFont="1" applyFill="1" applyBorder="1" applyAlignment="1">
      <alignment horizontal="left" vertical="top" wrapText="1" indent="2"/>
    </xf>
    <xf numFmtId="0" fontId="5" fillId="0" borderId="17" xfId="1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8" fillId="0" borderId="1" xfId="2" applyFont="1" applyBorder="1" applyAlignment="1" applyProtection="1">
      <alignment horizontal="center" vertical="center" wrapText="1"/>
    </xf>
    <xf numFmtId="0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left" vertical="center" wrapText="1"/>
    </xf>
    <xf numFmtId="0" fontId="5" fillId="0" borderId="15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9" fontId="5" fillId="0" borderId="15" xfId="1" applyNumberFormat="1" applyFont="1" applyBorder="1" applyAlignment="1">
      <alignment horizontal="center" vertical="center"/>
    </xf>
    <xf numFmtId="9" fontId="5" fillId="0" borderId="18" xfId="1" applyNumberFormat="1" applyFont="1" applyBorder="1" applyAlignment="1">
      <alignment horizontal="center" vertical="center"/>
    </xf>
    <xf numFmtId="9" fontId="5" fillId="0" borderId="17" xfId="1" applyNumberFormat="1" applyFont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/>
    </xf>
    <xf numFmtId="49" fontId="5" fillId="0" borderId="17" xfId="1" applyNumberFormat="1" applyFont="1" applyBorder="1" applyAlignment="1">
      <alignment horizontal="right" vertical="center"/>
    </xf>
    <xf numFmtId="2" fontId="5" fillId="4" borderId="1" xfId="1" applyNumberFormat="1" applyFont="1" applyFill="1" applyBorder="1" applyAlignment="1">
      <alignment horizontal="center" vertical="center"/>
    </xf>
    <xf numFmtId="2" fontId="5" fillId="4" borderId="15" xfId="1" applyNumberFormat="1" applyFont="1" applyFill="1" applyBorder="1" applyAlignment="1">
      <alignment horizontal="center" vertical="center"/>
    </xf>
    <xf numFmtId="2" fontId="5" fillId="4" borderId="18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4" fontId="5" fillId="0" borderId="15" xfId="1" applyNumberFormat="1" applyFont="1" applyBorder="1" applyAlignment="1">
      <alignment horizontal="center" vertical="center"/>
    </xf>
    <xf numFmtId="4" fontId="5" fillId="0" borderId="18" xfId="1" applyNumberFormat="1" applyFont="1" applyBorder="1" applyAlignment="1">
      <alignment horizontal="center" vertical="center"/>
    </xf>
    <xf numFmtId="4" fontId="5" fillId="0" borderId="17" xfId="1" applyNumberFormat="1" applyFont="1" applyBorder="1" applyAlignment="1">
      <alignment horizontal="center" vertical="center"/>
    </xf>
    <xf numFmtId="2" fontId="5" fillId="0" borderId="15" xfId="1" applyNumberFormat="1" applyFont="1" applyBorder="1" applyAlignment="1">
      <alignment horizontal="center" vertical="center"/>
    </xf>
    <xf numFmtId="2" fontId="5" fillId="0" borderId="18" xfId="1" applyNumberFormat="1" applyFont="1" applyBorder="1" applyAlignment="1">
      <alignment horizontal="center" vertical="center"/>
    </xf>
    <xf numFmtId="2" fontId="5" fillId="0" borderId="17" xfId="1" applyNumberFormat="1" applyFont="1" applyBorder="1" applyAlignment="1">
      <alignment horizontal="center" vertical="center"/>
    </xf>
    <xf numFmtId="4" fontId="5" fillId="4" borderId="1" xfId="1" applyNumberFormat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top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left"/>
    </xf>
    <xf numFmtId="0" fontId="9" fillId="0" borderId="2" xfId="1" applyNumberFormat="1" applyFont="1" applyBorder="1" applyAlignment="1">
      <alignment horizontal="left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left" vertical="center" wrapText="1"/>
    </xf>
    <xf numFmtId="0" fontId="5" fillId="0" borderId="18" xfId="1" applyNumberFormat="1" applyFont="1" applyBorder="1" applyAlignment="1">
      <alignment horizontal="left" vertical="center" wrapText="1"/>
    </xf>
    <xf numFmtId="0" fontId="5" fillId="0" borderId="17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justify" wrapText="1"/>
    </xf>
    <xf numFmtId="0" fontId="4" fillId="0" borderId="0" xfId="1" applyNumberFormat="1" applyFont="1" applyBorder="1" applyAlignment="1">
      <alignment horizontal="justify" wrapText="1"/>
    </xf>
    <xf numFmtId="49" fontId="14" fillId="0" borderId="2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0" fontId="14" fillId="0" borderId="2" xfId="1" applyNumberFormat="1" applyFont="1" applyBorder="1" applyAlignment="1">
      <alignment horizontal="left"/>
    </xf>
    <xf numFmtId="0" fontId="5" fillId="0" borderId="1" xfId="1" applyNumberFormat="1" applyFont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 wrapText="1"/>
    </xf>
    <xf numFmtId="0" fontId="5" fillId="0" borderId="18" xfId="1" applyNumberFormat="1" applyFont="1" applyBorder="1" applyAlignment="1">
      <alignment horizontal="left" vertical="center" wrapText="1" indent="2"/>
    </xf>
    <xf numFmtId="0" fontId="5" fillId="0" borderId="17" xfId="1" applyNumberFormat="1" applyFont="1" applyBorder="1" applyAlignment="1">
      <alignment horizontal="left" vertical="center" wrapText="1" indent="2"/>
    </xf>
    <xf numFmtId="0" fontId="5" fillId="0" borderId="16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49" fontId="5" fillId="0" borderId="16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left" vertical="center" wrapText="1" indent="2"/>
    </xf>
    <xf numFmtId="0" fontId="5" fillId="0" borderId="20" xfId="1" applyNumberFormat="1" applyFont="1" applyBorder="1" applyAlignment="1">
      <alignment horizontal="left" vertical="center" wrapText="1" indent="2"/>
    </xf>
    <xf numFmtId="0" fontId="0" fillId="0" borderId="19" xfId="0" applyBorder="1"/>
    <xf numFmtId="0" fontId="0" fillId="0" borderId="20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10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/>
    </xf>
    <xf numFmtId="49" fontId="5" fillId="0" borderId="18" xfId="1" applyNumberFormat="1" applyFont="1" applyBorder="1" applyAlignment="1">
      <alignment horizontal="left" vertical="center"/>
    </xf>
    <xf numFmtId="49" fontId="5" fillId="0" borderId="17" xfId="1" applyNumberFormat="1" applyFont="1" applyBorder="1" applyAlignment="1">
      <alignment horizontal="left" vertical="center"/>
    </xf>
    <xf numFmtId="0" fontId="5" fillId="0" borderId="15" xfId="1" applyNumberFormat="1" applyFont="1" applyBorder="1" applyAlignment="1">
      <alignment horizontal="right" vertical="center"/>
    </xf>
    <xf numFmtId="0" fontId="5" fillId="0" borderId="18" xfId="1" applyNumberFormat="1" applyFont="1" applyBorder="1" applyAlignment="1">
      <alignment horizontal="right" vertical="center"/>
    </xf>
    <xf numFmtId="0" fontId="5" fillId="0" borderId="17" xfId="1" applyNumberFormat="1" applyFont="1" applyBorder="1" applyAlignment="1">
      <alignment horizontal="right" vertical="center"/>
    </xf>
    <xf numFmtId="2" fontId="17" fillId="0" borderId="19" xfId="1" applyNumberFormat="1" applyFont="1" applyBorder="1" applyAlignment="1">
      <alignment horizontal="center"/>
    </xf>
    <xf numFmtId="0" fontId="17" fillId="0" borderId="19" xfId="1" applyNumberFormat="1" applyFont="1" applyBorder="1" applyAlignment="1">
      <alignment horizontal="center"/>
    </xf>
    <xf numFmtId="0" fontId="5" fillId="4" borderId="15" xfId="1" applyNumberFormat="1" applyFont="1" applyFill="1" applyBorder="1" applyAlignment="1">
      <alignment horizontal="center" vertical="center"/>
    </xf>
    <xf numFmtId="0" fontId="5" fillId="4" borderId="18" xfId="1" applyNumberFormat="1" applyFont="1" applyFill="1" applyBorder="1" applyAlignment="1">
      <alignment horizontal="center" vertical="center"/>
    </xf>
    <xf numFmtId="0" fontId="5" fillId="4" borderId="17" xfId="1" applyNumberFormat="1" applyFont="1" applyFill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8" xfId="1" applyNumberFormat="1" applyFont="1" applyBorder="1" applyAlignment="1">
      <alignment horizontal="center" vertical="center"/>
    </xf>
    <xf numFmtId="166" fontId="5" fillId="0" borderId="17" xfId="1" applyNumberFormat="1" applyFont="1" applyBorder="1" applyAlignment="1">
      <alignment horizontal="center" vertical="center"/>
    </xf>
    <xf numFmtId="164" fontId="5" fillId="4" borderId="15" xfId="1" applyNumberFormat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/>
    </xf>
    <xf numFmtId="164" fontId="5" fillId="4" borderId="17" xfId="1" applyNumberFormat="1" applyFont="1" applyFill="1" applyBorder="1" applyAlignment="1">
      <alignment horizontal="center" vertical="center"/>
    </xf>
    <xf numFmtId="0" fontId="19" fillId="0" borderId="19" xfId="1" applyNumberFormat="1" applyFont="1" applyBorder="1" applyAlignment="1">
      <alignment horizontal="center" vertical="top"/>
    </xf>
    <xf numFmtId="0" fontId="19" fillId="0" borderId="0" xfId="1" applyNumberFormat="1" applyFont="1" applyBorder="1" applyAlignment="1">
      <alignment horizontal="center" vertical="top"/>
    </xf>
    <xf numFmtId="49" fontId="21" fillId="0" borderId="2" xfId="1" applyNumberFormat="1" applyFont="1" applyFill="1" applyBorder="1" applyAlignment="1">
      <alignment horizontal="center"/>
    </xf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right"/>
    </xf>
    <xf numFmtId="49" fontId="21" fillId="0" borderId="2" xfId="1" applyNumberFormat="1" applyFont="1" applyFill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21" fillId="0" borderId="2" xfId="1" applyNumberFormat="1" applyFont="1" applyFill="1" applyBorder="1" applyAlignment="1">
      <alignment horizontal="center"/>
    </xf>
    <xf numFmtId="0" fontId="21" fillId="0" borderId="2" xfId="1" applyNumberFormat="1" applyFont="1" applyFill="1" applyBorder="1" applyAlignment="1">
      <alignment horizontal="left"/>
    </xf>
    <xf numFmtId="0" fontId="22" fillId="0" borderId="0" xfId="1" applyNumberFormat="1" applyFont="1" applyBorder="1" applyAlignment="1">
      <alignment horizontal="center"/>
    </xf>
    <xf numFmtId="49" fontId="24" fillId="0" borderId="2" xfId="1" applyNumberFormat="1" applyFont="1" applyFill="1" applyBorder="1" applyAlignment="1">
      <alignment horizontal="left"/>
    </xf>
    <xf numFmtId="49" fontId="21" fillId="0" borderId="52" xfId="1" applyNumberFormat="1" applyFont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49" fontId="21" fillId="0" borderId="53" xfId="1" applyNumberFormat="1" applyFont="1" applyBorder="1" applyAlignment="1">
      <alignment horizontal="center" vertical="center"/>
    </xf>
    <xf numFmtId="49" fontId="21" fillId="0" borderId="23" xfId="1" applyNumberFormat="1" applyFont="1" applyBorder="1" applyAlignment="1">
      <alignment horizontal="center" vertical="center"/>
    </xf>
    <xf numFmtId="49" fontId="21" fillId="0" borderId="24" xfId="1" applyNumberFormat="1" applyFont="1" applyBorder="1" applyAlignment="1">
      <alignment horizontal="center" vertical="center"/>
    </xf>
    <xf numFmtId="49" fontId="21" fillId="0" borderId="25" xfId="1" applyNumberFormat="1" applyFont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left" wrapText="1"/>
    </xf>
    <xf numFmtId="0" fontId="21" fillId="0" borderId="2" xfId="1" applyNumberFormat="1" applyFont="1" applyFill="1" applyBorder="1" applyAlignment="1">
      <alignment horizontal="left" wrapText="1"/>
    </xf>
    <xf numFmtId="49" fontId="21" fillId="0" borderId="30" xfId="1" applyNumberFormat="1" applyFont="1" applyFill="1" applyBorder="1" applyAlignment="1">
      <alignment horizontal="center"/>
    </xf>
    <xf numFmtId="49" fontId="21" fillId="0" borderId="19" xfId="1" applyNumberFormat="1" applyFont="1" applyFill="1" applyBorder="1" applyAlignment="1">
      <alignment horizontal="center"/>
    </xf>
    <xf numFmtId="49" fontId="21" fillId="0" borderId="31" xfId="1" applyNumberFormat="1" applyFont="1" applyFill="1" applyBorder="1" applyAlignment="1">
      <alignment horizontal="center"/>
    </xf>
    <xf numFmtId="49" fontId="21" fillId="0" borderId="28" xfId="1" applyNumberFormat="1" applyFont="1" applyFill="1" applyBorder="1" applyAlignment="1">
      <alignment horizontal="center"/>
    </xf>
    <xf numFmtId="49" fontId="21" fillId="0" borderId="18" xfId="1" applyNumberFormat="1" applyFont="1" applyFill="1" applyBorder="1" applyAlignment="1">
      <alignment horizontal="center"/>
    </xf>
    <xf numFmtId="49" fontId="21" fillId="0" borderId="29" xfId="1" applyNumberFormat="1" applyFont="1" applyFill="1" applyBorder="1" applyAlignment="1">
      <alignment horizontal="center"/>
    </xf>
    <xf numFmtId="49" fontId="21" fillId="0" borderId="32" xfId="1" applyNumberFormat="1" applyFont="1" applyFill="1" applyBorder="1" applyAlignment="1">
      <alignment horizontal="center"/>
    </xf>
    <xf numFmtId="49" fontId="21" fillId="0" borderId="33" xfId="1" applyNumberFormat="1" applyFont="1" applyFill="1" applyBorder="1" applyAlignment="1">
      <alignment horizontal="center"/>
    </xf>
    <xf numFmtId="49" fontId="21" fillId="0" borderId="26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49" fontId="21" fillId="0" borderId="27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left"/>
    </xf>
    <xf numFmtId="49" fontId="21" fillId="0" borderId="54" xfId="1" applyNumberFormat="1" applyFont="1" applyFill="1" applyBorder="1" applyAlignment="1">
      <alignment horizontal="center"/>
    </xf>
    <xf numFmtId="49" fontId="21" fillId="0" borderId="0" xfId="1" applyNumberFormat="1" applyFont="1" applyFill="1" applyBorder="1" applyAlignment="1">
      <alignment horizontal="center"/>
    </xf>
    <xf numFmtId="49" fontId="21" fillId="0" borderId="55" xfId="1" applyNumberFormat="1" applyFont="1" applyFill="1" applyBorder="1" applyAlignment="1">
      <alignment horizontal="center"/>
    </xf>
    <xf numFmtId="49" fontId="25" fillId="0" borderId="34" xfId="1" applyNumberFormat="1" applyFont="1" applyFill="1" applyBorder="1" applyAlignment="1">
      <alignment horizontal="center" vertical="center"/>
    </xf>
    <xf numFmtId="49" fontId="25" fillId="0" borderId="35" xfId="1" applyNumberFormat="1" applyFont="1" applyFill="1" applyBorder="1" applyAlignment="1">
      <alignment horizontal="center" vertical="center"/>
    </xf>
    <xf numFmtId="49" fontId="25" fillId="0" borderId="36" xfId="1" applyNumberFormat="1" applyFont="1" applyFill="1" applyBorder="1" applyAlignment="1">
      <alignment horizontal="center" vertical="center"/>
    </xf>
    <xf numFmtId="49" fontId="25" fillId="0" borderId="37" xfId="1" applyNumberFormat="1" applyFont="1" applyFill="1" applyBorder="1" applyAlignment="1">
      <alignment horizontal="center" vertical="center"/>
    </xf>
    <xf numFmtId="49" fontId="25" fillId="0" borderId="38" xfId="1" applyNumberFormat="1" applyFont="1" applyFill="1" applyBorder="1" applyAlignment="1">
      <alignment horizontal="center" vertical="center"/>
    </xf>
    <xf numFmtId="49" fontId="25" fillId="0" borderId="39" xfId="1" applyNumberFormat="1" applyFont="1" applyFill="1" applyBorder="1" applyAlignment="1">
      <alignment horizontal="center" vertical="center"/>
    </xf>
    <xf numFmtId="49" fontId="21" fillId="0" borderId="43" xfId="1" applyNumberFormat="1" applyFont="1" applyFill="1" applyBorder="1" applyAlignment="1">
      <alignment horizontal="center"/>
    </xf>
    <xf numFmtId="49" fontId="21" fillId="0" borderId="44" xfId="1" applyNumberFormat="1" applyFont="1" applyFill="1" applyBorder="1" applyAlignment="1">
      <alignment horizontal="center"/>
    </xf>
    <xf numFmtId="49" fontId="21" fillId="0" borderId="45" xfId="1" applyNumberFormat="1" applyFont="1" applyFill="1" applyBorder="1" applyAlignment="1">
      <alignment horizontal="center"/>
    </xf>
    <xf numFmtId="2" fontId="21" fillId="0" borderId="47" xfId="1" applyNumberFormat="1" applyFont="1" applyFill="1" applyBorder="1" applyAlignment="1">
      <alignment horizontal="center" vertical="center"/>
    </xf>
    <xf numFmtId="2" fontId="21" fillId="0" borderId="48" xfId="1" applyNumberFormat="1" applyFont="1" applyFill="1" applyBorder="1" applyAlignment="1">
      <alignment horizontal="center" vertical="center"/>
    </xf>
    <xf numFmtId="2" fontId="21" fillId="0" borderId="49" xfId="1" applyNumberFormat="1" applyFont="1" applyFill="1" applyBorder="1" applyAlignment="1">
      <alignment horizontal="center" vertical="center"/>
    </xf>
    <xf numFmtId="0" fontId="21" fillId="0" borderId="17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/>
    </xf>
    <xf numFmtId="0" fontId="21" fillId="0" borderId="16" xfId="1" applyNumberFormat="1" applyFont="1" applyBorder="1" applyAlignment="1">
      <alignment horizontal="center"/>
    </xf>
    <xf numFmtId="0" fontId="21" fillId="0" borderId="19" xfId="1" applyNumberFormat="1" applyFont="1" applyBorder="1" applyAlignment="1">
      <alignment horizontal="center"/>
    </xf>
    <xf numFmtId="0" fontId="21" fillId="0" borderId="20" xfId="1" applyNumberFormat="1" applyFont="1" applyBorder="1" applyAlignment="1">
      <alignment horizontal="center"/>
    </xf>
    <xf numFmtId="0" fontId="21" fillId="0" borderId="16" xfId="1" applyNumberFormat="1" applyFont="1" applyBorder="1" applyAlignment="1">
      <alignment horizontal="center" vertical="center" wrapText="1"/>
    </xf>
    <xf numFmtId="0" fontId="21" fillId="0" borderId="19" xfId="1" applyNumberFormat="1" applyFont="1" applyBorder="1" applyAlignment="1">
      <alignment horizontal="center" vertical="center" wrapText="1"/>
    </xf>
    <xf numFmtId="0" fontId="21" fillId="0" borderId="20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5" xfId="1" applyNumberFormat="1" applyFont="1" applyBorder="1" applyAlignment="1">
      <alignment horizontal="center" vertical="center" wrapText="1"/>
    </xf>
    <xf numFmtId="0" fontId="21" fillId="0" borderId="6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 applyAlignment="1">
      <alignment horizontal="center" vertical="center" wrapText="1"/>
    </xf>
    <xf numFmtId="0" fontId="21" fillId="0" borderId="7" xfId="1" applyNumberFormat="1" applyFont="1" applyBorder="1" applyAlignment="1">
      <alignment horizontal="center" vertical="center" wrapText="1"/>
    </xf>
    <xf numFmtId="0" fontId="21" fillId="0" borderId="16" xfId="1" applyNumberFormat="1" applyFont="1" applyBorder="1" applyAlignment="1">
      <alignment horizontal="center" vertical="center"/>
    </xf>
    <xf numFmtId="0" fontId="21" fillId="0" borderId="19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center" vertical="center"/>
    </xf>
    <xf numFmtId="0" fontId="21" fillId="0" borderId="2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center"/>
    </xf>
    <xf numFmtId="0" fontId="21" fillId="0" borderId="5" xfId="1" applyNumberFormat="1" applyFont="1" applyBorder="1" applyAlignment="1">
      <alignment horizontal="center"/>
    </xf>
    <xf numFmtId="0" fontId="21" fillId="0" borderId="1" xfId="1" applyNumberFormat="1" applyFont="1" applyBorder="1" applyAlignment="1">
      <alignment horizontal="center" vertical="top"/>
    </xf>
    <xf numFmtId="0" fontId="21" fillId="0" borderId="15" xfId="1" applyNumberFormat="1" applyFont="1" applyBorder="1" applyAlignment="1">
      <alignment horizontal="center" vertical="top"/>
    </xf>
    <xf numFmtId="0" fontId="21" fillId="0" borderId="18" xfId="1" applyNumberFormat="1" applyFont="1" applyBorder="1" applyAlignment="1">
      <alignment horizontal="center" vertical="top"/>
    </xf>
    <xf numFmtId="0" fontId="21" fillId="0" borderId="17" xfId="1" applyNumberFormat="1" applyFont="1" applyBorder="1" applyAlignment="1">
      <alignment horizontal="center" vertical="top"/>
    </xf>
    <xf numFmtId="0" fontId="21" fillId="0" borderId="56" xfId="1" applyNumberFormat="1" applyFont="1" applyBorder="1" applyAlignment="1">
      <alignment horizontal="center" vertical="top"/>
    </xf>
    <xf numFmtId="0" fontId="21" fillId="0" borderId="52" xfId="1" applyNumberFormat="1" applyFont="1" applyBorder="1" applyAlignment="1">
      <alignment horizontal="center" vertical="top"/>
    </xf>
    <xf numFmtId="0" fontId="21" fillId="0" borderId="17" xfId="1" applyNumberFormat="1" applyFont="1" applyFill="1" applyBorder="1" applyAlignment="1">
      <alignment horizontal="center" wrapText="1"/>
    </xf>
    <xf numFmtId="0" fontId="21" fillId="0" borderId="1" xfId="1" applyNumberFormat="1" applyFont="1" applyFill="1" applyBorder="1" applyAlignment="1">
      <alignment horizontal="center" wrapText="1"/>
    </xf>
    <xf numFmtId="0" fontId="21" fillId="0" borderId="15" xfId="1" applyNumberFormat="1" applyFont="1" applyFill="1" applyBorder="1" applyAlignment="1">
      <alignment horizontal="center" wrapText="1"/>
    </xf>
    <xf numFmtId="49" fontId="21" fillId="0" borderId="23" xfId="1" applyNumberFormat="1" applyFont="1" applyFill="1" applyBorder="1" applyAlignment="1">
      <alignment horizontal="center"/>
    </xf>
    <xf numFmtId="49" fontId="21" fillId="0" borderId="24" xfId="1" applyNumberFormat="1" applyFont="1" applyFill="1" applyBorder="1" applyAlignment="1">
      <alignment horizontal="center"/>
    </xf>
    <xf numFmtId="49" fontId="28" fillId="0" borderId="24" xfId="1" applyNumberFormat="1" applyFont="1" applyFill="1" applyBorder="1" applyAlignment="1">
      <alignment horizontal="center"/>
    </xf>
    <xf numFmtId="2" fontId="21" fillId="0" borderId="24" xfId="1" applyNumberFormat="1" applyFont="1" applyFill="1" applyBorder="1" applyAlignment="1">
      <alignment horizontal="center"/>
    </xf>
    <xf numFmtId="0" fontId="21" fillId="0" borderId="3" xfId="1" applyNumberFormat="1" applyFont="1" applyBorder="1" applyAlignment="1">
      <alignment horizontal="center" vertical="top"/>
    </xf>
    <xf numFmtId="2" fontId="21" fillId="0" borderId="25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21" fillId="0" borderId="27" xfId="1" applyNumberFormat="1" applyFont="1" applyFill="1" applyBorder="1" applyAlignment="1">
      <alignment horizontal="center" vertical="center"/>
    </xf>
    <xf numFmtId="2" fontId="21" fillId="0" borderId="43" xfId="1" applyNumberFormat="1" applyFont="1" applyFill="1" applyBorder="1" applyAlignment="1">
      <alignment horizontal="center" vertical="center"/>
    </xf>
    <xf numFmtId="2" fontId="21" fillId="0" borderId="44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49" fontId="21" fillId="0" borderId="56" xfId="1" applyNumberFormat="1" applyFont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2" fontId="21" fillId="0" borderId="50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1" fillId="0" borderId="18" xfId="1" applyNumberFormat="1" applyFont="1" applyFill="1" applyBorder="1" applyAlignment="1">
      <alignment horizontal="left" vertical="center" wrapText="1"/>
    </xf>
    <xf numFmtId="0" fontId="21" fillId="0" borderId="29" xfId="1" applyNumberFormat="1" applyFont="1" applyFill="1" applyBorder="1" applyAlignment="1">
      <alignment horizontal="left" vertical="center" wrapText="1"/>
    </xf>
    <xf numFmtId="49" fontId="21" fillId="0" borderId="57" xfId="1" applyNumberFormat="1" applyFont="1" applyFill="1" applyBorder="1" applyAlignment="1">
      <alignment horizontal="center" vertical="center"/>
    </xf>
    <xf numFmtId="49" fontId="21" fillId="0" borderId="56" xfId="1" applyNumberFormat="1" applyFont="1" applyFill="1" applyBorder="1" applyAlignment="1">
      <alignment horizontal="center" vertical="center"/>
    </xf>
    <xf numFmtId="49" fontId="28" fillId="0" borderId="56" xfId="1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/>
    </xf>
    <xf numFmtId="49" fontId="21" fillId="0" borderId="41" xfId="1" applyNumberFormat="1" applyFont="1" applyFill="1" applyBorder="1" applyAlignment="1">
      <alignment horizontal="center"/>
    </xf>
    <xf numFmtId="49" fontId="21" fillId="0" borderId="42" xfId="1" applyNumberFormat="1" applyFont="1" applyFill="1" applyBorder="1" applyAlignment="1">
      <alignment horizontal="center"/>
    </xf>
    <xf numFmtId="0" fontId="21" fillId="0" borderId="43" xfId="1" applyNumberFormat="1" applyFont="1" applyFill="1" applyBorder="1" applyAlignment="1">
      <alignment horizontal="center"/>
    </xf>
    <xf numFmtId="0" fontId="21" fillId="0" borderId="44" xfId="1" applyNumberFormat="1" applyFont="1" applyFill="1" applyBorder="1" applyAlignment="1">
      <alignment horizontal="center"/>
    </xf>
    <xf numFmtId="0" fontId="21" fillId="0" borderId="45" xfId="1" applyNumberFormat="1" applyFont="1" applyFill="1" applyBorder="1" applyAlignment="1">
      <alignment horizontal="center"/>
    </xf>
    <xf numFmtId="0" fontId="19" fillId="0" borderId="19" xfId="1" applyNumberFormat="1" applyFont="1" applyBorder="1" applyAlignment="1">
      <alignment horizontal="center" vertical="center"/>
    </xf>
    <xf numFmtId="0" fontId="29" fillId="0" borderId="46" xfId="1" applyNumberFormat="1" applyFont="1" applyBorder="1" applyAlignment="1">
      <alignment horizontal="center"/>
    </xf>
    <xf numFmtId="0" fontId="29" fillId="0" borderId="8" xfId="1" applyNumberFormat="1" applyFont="1" applyBorder="1" applyAlignment="1">
      <alignment horizontal="center"/>
    </xf>
    <xf numFmtId="0" fontId="29" fillId="0" borderId="11" xfId="1" applyNumberFormat="1" applyFont="1" applyBorder="1" applyAlignment="1">
      <alignment horizontal="center"/>
    </xf>
    <xf numFmtId="0" fontId="29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F58DEF7355E9E7725729707F5FE5B6AFCD72291486C430D56445AA4CCCB5696B84943F09672254I4H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0"/>
  <sheetViews>
    <sheetView view="pageBreakPreview" topLeftCell="A13" zoomScaleSheetLayoutView="100" workbookViewId="0">
      <selection activeCell="CP35" sqref="CP35"/>
    </sheetView>
  </sheetViews>
  <sheetFormatPr defaultColWidth="0.85546875" defaultRowHeight="12.75"/>
  <cols>
    <col min="1" max="100" width="0.85546875" style="46"/>
    <col min="101" max="101" width="0.85546875" style="46" customWidth="1"/>
    <col min="102" max="105" width="0.85546875" style="46"/>
    <col min="106" max="107" width="0.85546875" style="46" customWidth="1"/>
    <col min="108" max="108" width="1.42578125" style="46" customWidth="1"/>
    <col min="109" max="126" width="0.85546875" style="46"/>
    <col min="127" max="127" width="36.85546875" style="46" customWidth="1"/>
    <col min="128" max="16384" width="0.85546875" style="46"/>
  </cols>
  <sheetData>
    <row r="1" spans="1:126">
      <c r="CY1" s="77"/>
      <c r="CZ1" s="77"/>
      <c r="DA1" s="77"/>
      <c r="DB1" s="77"/>
      <c r="DC1" s="77"/>
      <c r="DV1" s="47"/>
    </row>
    <row r="2" spans="1:126" s="78" customFormat="1" ht="11.25" customHeight="1">
      <c r="CY2" s="77"/>
      <c r="CZ2" s="77"/>
      <c r="DA2" s="145" t="s">
        <v>365</v>
      </c>
      <c r="DB2" s="77"/>
      <c r="DC2" s="77"/>
      <c r="DV2" s="47"/>
    </row>
    <row r="3" spans="1:126" s="78" customFormat="1" ht="11.25" customHeight="1">
      <c r="DA3" s="145" t="s">
        <v>366</v>
      </c>
      <c r="DB3" s="77"/>
      <c r="DV3" s="47"/>
    </row>
    <row r="4" spans="1:126" s="78" customFormat="1" ht="11.25" customHeight="1">
      <c r="DA4" s="145" t="s">
        <v>367</v>
      </c>
      <c r="DB4" s="77"/>
      <c r="DV4" s="47"/>
    </row>
    <row r="5" spans="1:126" s="78" customFormat="1" ht="11.25" customHeight="1">
      <c r="DA5" s="145" t="s">
        <v>368</v>
      </c>
      <c r="DB5" s="77"/>
      <c r="DV5" s="47"/>
    </row>
    <row r="6" spans="1:126" s="78" customFormat="1" ht="11.25" customHeight="1">
      <c r="DA6" s="145" t="s">
        <v>372</v>
      </c>
      <c r="DB6" s="77"/>
      <c r="DV6" s="47"/>
    </row>
    <row r="7" spans="1:126" s="78" customFormat="1" ht="11.25" customHeight="1">
      <c r="DA7" s="145" t="s">
        <v>128</v>
      </c>
      <c r="DB7" s="77"/>
      <c r="DV7" s="47"/>
    </row>
    <row r="8" spans="1:126" s="78" customFormat="1" ht="12" customHeight="1">
      <c r="DA8" s="145" t="s">
        <v>369</v>
      </c>
      <c r="DB8" s="77"/>
      <c r="DV8" s="47"/>
    </row>
    <row r="9" spans="1:126" s="78" customFormat="1" ht="15.75">
      <c r="DA9" s="146"/>
      <c r="DB9" s="77"/>
      <c r="DV9" s="47"/>
    </row>
    <row r="10" spans="1:126" s="78" customFormat="1">
      <c r="DV10" s="47"/>
    </row>
    <row r="11" spans="1:126" ht="15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BE11" s="208" t="s">
        <v>29</v>
      </c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V11" s="47"/>
    </row>
    <row r="12" spans="1:126" ht="15">
      <c r="A12" s="207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6"/>
      <c r="AJ12" s="206"/>
      <c r="AK12" s="206"/>
      <c r="AL12" s="206"/>
      <c r="AM12" s="206"/>
      <c r="AN12" s="206"/>
      <c r="AO12" s="206"/>
      <c r="BE12" s="210" t="s">
        <v>388</v>
      </c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V12" s="47"/>
    </row>
    <row r="13" spans="1:126" s="48" customFormat="1">
      <c r="A13" s="207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BE13" s="211" t="s">
        <v>58</v>
      </c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V13" s="47"/>
    </row>
    <row r="14" spans="1:126" ht="15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Z14" s="210" t="s">
        <v>401</v>
      </c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V14" s="47"/>
    </row>
    <row r="15" spans="1:126" s="48" customFormat="1" ht="15">
      <c r="A15" s="214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BE15" s="226" t="s">
        <v>32</v>
      </c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Z15" s="226" t="s">
        <v>52</v>
      </c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</row>
    <row r="16" spans="1:126">
      <c r="BN16" s="218" t="s">
        <v>59</v>
      </c>
      <c r="BO16" s="218"/>
      <c r="BP16" s="198"/>
      <c r="BQ16" s="198"/>
      <c r="BR16" s="198"/>
      <c r="BS16" s="198"/>
      <c r="BT16" s="197" t="s">
        <v>59</v>
      </c>
      <c r="BU16" s="197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9">
        <v>20</v>
      </c>
      <c r="CL16" s="199"/>
      <c r="CM16" s="199"/>
      <c r="CN16" s="215"/>
      <c r="CO16" s="215"/>
      <c r="CP16" s="215"/>
      <c r="CQ16" s="215"/>
      <c r="CR16" s="46" t="s">
        <v>60</v>
      </c>
    </row>
    <row r="17" spans="1:107">
      <c r="CY17" s="49"/>
    </row>
    <row r="18" spans="1:107">
      <c r="CY18" s="49"/>
    </row>
    <row r="19" spans="1:107">
      <c r="CY19" s="49"/>
    </row>
    <row r="20" spans="1:107">
      <c r="CY20" s="49"/>
    </row>
    <row r="21" spans="1:107">
      <c r="CY21" s="49"/>
    </row>
    <row r="22" spans="1:107" s="50" customFormat="1" ht="15.75">
      <c r="A22" s="200" t="s">
        <v>61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</row>
    <row r="23" spans="1:107" s="51" customFormat="1" ht="15.75">
      <c r="A23" s="202" t="s">
        <v>469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</row>
    <row r="24" spans="1:107">
      <c r="AF24" s="78" t="s">
        <v>373</v>
      </c>
      <c r="AN24" s="78"/>
      <c r="CO24" s="201" t="s">
        <v>55</v>
      </c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</row>
    <row r="25" spans="1:107">
      <c r="CD25" s="52"/>
      <c r="CE25" s="52"/>
      <c r="CF25" s="52"/>
      <c r="CG25" s="52"/>
      <c r="CH25" s="52"/>
      <c r="CI25" s="52"/>
      <c r="CJ25" s="52"/>
      <c r="CK25" s="52"/>
      <c r="CL25" s="52"/>
      <c r="CM25" s="53" t="s">
        <v>34</v>
      </c>
      <c r="CN25" s="52"/>
      <c r="CO25" s="193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5"/>
    </row>
    <row r="26" spans="1:107">
      <c r="AL26" s="54"/>
      <c r="AM26" s="55" t="s">
        <v>59</v>
      </c>
      <c r="AN26" s="196" t="s">
        <v>478</v>
      </c>
      <c r="AO26" s="196"/>
      <c r="AP26" s="196"/>
      <c r="AQ26" s="196"/>
      <c r="AR26" s="54" t="s">
        <v>59</v>
      </c>
      <c r="AS26" s="54"/>
      <c r="AU26" s="196" t="s">
        <v>479</v>
      </c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232">
        <v>20</v>
      </c>
      <c r="BK26" s="232"/>
      <c r="BL26" s="232"/>
      <c r="BM26" s="232"/>
      <c r="BN26" s="203" t="s">
        <v>478</v>
      </c>
      <c r="BO26" s="203"/>
      <c r="BP26" s="203"/>
      <c r="BQ26" s="54" t="s">
        <v>60</v>
      </c>
      <c r="BR26" s="54"/>
      <c r="BS26" s="54"/>
      <c r="BY26" s="56"/>
      <c r="CD26" s="216" t="s">
        <v>35</v>
      </c>
      <c r="CE26" s="216"/>
      <c r="CF26" s="216"/>
      <c r="CG26" s="216"/>
      <c r="CH26" s="216"/>
      <c r="CI26" s="216"/>
      <c r="CJ26" s="216"/>
      <c r="CK26" s="216"/>
      <c r="CL26" s="216"/>
      <c r="CM26" s="216"/>
      <c r="CN26" s="217"/>
      <c r="CO26" s="193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5"/>
    </row>
    <row r="27" spans="1:107">
      <c r="BY27" s="56"/>
      <c r="BZ27" s="56"/>
      <c r="CD27" s="52"/>
      <c r="CE27" s="52"/>
      <c r="CF27" s="52"/>
      <c r="CG27" s="52"/>
      <c r="CH27" s="52"/>
      <c r="CI27" s="52"/>
      <c r="CJ27" s="52"/>
      <c r="CK27" s="52"/>
      <c r="CL27" s="52"/>
      <c r="CM27" s="53"/>
      <c r="CN27" s="52"/>
      <c r="CO27" s="193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5"/>
    </row>
    <row r="28" spans="1:107">
      <c r="BY28" s="56"/>
      <c r="BZ28" s="56"/>
      <c r="CD28" s="52"/>
      <c r="CE28" s="52"/>
      <c r="CF28" s="52"/>
      <c r="CG28" s="52"/>
      <c r="CH28" s="52"/>
      <c r="CI28" s="52"/>
      <c r="CJ28" s="52"/>
      <c r="CK28" s="52"/>
      <c r="CL28" s="52"/>
      <c r="CM28" s="53"/>
      <c r="CN28" s="52"/>
      <c r="CO28" s="193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5"/>
    </row>
    <row r="29" spans="1:107" ht="15" customHeight="1">
      <c r="A29" s="212" t="s">
        <v>62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F29" s="219" t="s">
        <v>392</v>
      </c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CB29" s="216" t="s">
        <v>36</v>
      </c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7"/>
      <c r="CO29" s="193" t="s">
        <v>395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5"/>
    </row>
    <row r="30" spans="1:107" ht="63" customHeight="1">
      <c r="A30" s="57" t="s">
        <v>63</v>
      </c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56"/>
      <c r="CB30" s="216" t="s">
        <v>56</v>
      </c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7"/>
      <c r="CO30" s="193" t="s">
        <v>396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5"/>
    </row>
    <row r="31" spans="1:107">
      <c r="BY31" s="56"/>
      <c r="BZ31" s="56"/>
      <c r="CB31" s="216" t="s">
        <v>57</v>
      </c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229" t="s">
        <v>397</v>
      </c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1"/>
    </row>
    <row r="32" spans="1:107">
      <c r="BY32" s="56"/>
      <c r="BZ32" s="56"/>
      <c r="CB32" s="216" t="s">
        <v>40</v>
      </c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7"/>
      <c r="CO32" s="229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1"/>
    </row>
    <row r="33" spans="1:108" s="52" customFormat="1">
      <c r="A33" s="58" t="s">
        <v>64</v>
      </c>
      <c r="CB33" s="216" t="s">
        <v>42</v>
      </c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7"/>
      <c r="CO33" s="193" t="s">
        <v>65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5"/>
    </row>
    <row r="34" spans="1:108" ht="28.5" customHeight="1">
      <c r="A34" s="221" t="s">
        <v>66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2" t="s">
        <v>393</v>
      </c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59"/>
      <c r="CA34" s="59"/>
      <c r="CB34" s="227" t="s">
        <v>41</v>
      </c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8"/>
      <c r="CO34" s="193" t="s">
        <v>398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5"/>
    </row>
    <row r="35" spans="1:108">
      <c r="A35" s="5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2"/>
      <c r="CP35" s="62"/>
      <c r="CQ35" s="62"/>
      <c r="CR35" s="62"/>
      <c r="CS35" s="62"/>
      <c r="CT35" s="62"/>
      <c r="CU35" s="62"/>
      <c r="CV35" s="62"/>
    </row>
    <row r="36" spans="1:108" ht="30" customHeight="1">
      <c r="A36" s="221" t="s">
        <v>71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3" t="s">
        <v>394</v>
      </c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</row>
    <row r="37" spans="1:108" ht="35.25" customHeight="1">
      <c r="A37" s="221" t="s">
        <v>67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3" t="s">
        <v>394</v>
      </c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</row>
    <row r="38" spans="1:108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</row>
    <row r="39" spans="1:108">
      <c r="A39" s="221" t="s">
        <v>70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65"/>
      <c r="BX39" s="65"/>
      <c r="BY39" s="236" t="s">
        <v>134</v>
      </c>
      <c r="BZ39" s="236"/>
      <c r="CA39" s="236"/>
      <c r="CB39" s="236"/>
      <c r="CC39" s="236" t="s">
        <v>428</v>
      </c>
      <c r="CD39" s="236"/>
      <c r="CE39" s="236"/>
      <c r="CF39" s="236"/>
      <c r="CG39" s="236" t="s">
        <v>135</v>
      </c>
      <c r="CH39" s="236"/>
      <c r="CI39" s="236"/>
      <c r="CJ39" s="236"/>
      <c r="CK39" s="236" t="s">
        <v>426</v>
      </c>
      <c r="CL39" s="236"/>
      <c r="CM39" s="236"/>
      <c r="CN39" s="236"/>
      <c r="CO39" s="236" t="s">
        <v>447</v>
      </c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</row>
    <row r="41" spans="1:108" s="54" customFormat="1" ht="14.25">
      <c r="A41" s="235" t="s">
        <v>105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</row>
    <row r="42" spans="1:108" s="54" customForma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</row>
    <row r="43" spans="1:108" ht="15">
      <c r="A43" s="233" t="s">
        <v>68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06"/>
      <c r="AZ43" s="206"/>
      <c r="BA43" s="206"/>
      <c r="BB43" s="206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</row>
    <row r="44" spans="1:108" ht="52.5" customHeight="1">
      <c r="A44" s="221" t="s">
        <v>399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</row>
    <row r="45" spans="1:108" ht="15" customHeight="1">
      <c r="A45" s="233" t="s">
        <v>69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4"/>
      <c r="AZ45" s="234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</row>
    <row r="46" spans="1:108" ht="68.25" customHeight="1">
      <c r="A46" s="221" t="s">
        <v>400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</row>
    <row r="47" spans="1:108" ht="12.75" customHeight="1">
      <c r="A47" s="178" t="s">
        <v>443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1"/>
      <c r="BX47" s="171"/>
      <c r="BY47" s="171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</row>
    <row r="48" spans="1:108" ht="18.75" customHeight="1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</row>
    <row r="49" spans="1:107" ht="18" customHeight="1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</row>
    <row r="50" spans="1:107" ht="37.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</row>
  </sheetData>
  <mergeCells count="67">
    <mergeCell ref="A49:DC49"/>
    <mergeCell ref="A45:AZ45"/>
    <mergeCell ref="A41:DC41"/>
    <mergeCell ref="CG39:CJ39"/>
    <mergeCell ref="DA39:DC39"/>
    <mergeCell ref="CW39:CZ39"/>
    <mergeCell ref="A39:BV39"/>
    <mergeCell ref="CK39:CN39"/>
    <mergeCell ref="CO39:CR39"/>
    <mergeCell ref="CS39:CV39"/>
    <mergeCell ref="BY39:CB39"/>
    <mergeCell ref="CC39:CF39"/>
    <mergeCell ref="A44:DD44"/>
    <mergeCell ref="A46:DD46"/>
    <mergeCell ref="A50:DC50"/>
    <mergeCell ref="A48:DC48"/>
    <mergeCell ref="BZ15:DC15"/>
    <mergeCell ref="BE15:BX15"/>
    <mergeCell ref="CB34:CN34"/>
    <mergeCell ref="CO29:DC29"/>
    <mergeCell ref="A37:AN37"/>
    <mergeCell ref="CO31:DC31"/>
    <mergeCell ref="CB33:CN33"/>
    <mergeCell ref="CO32:DC32"/>
    <mergeCell ref="CO33:DC33"/>
    <mergeCell ref="AU26:BI26"/>
    <mergeCell ref="BJ26:BM26"/>
    <mergeCell ref="A43:BB43"/>
    <mergeCell ref="CB32:CN32"/>
    <mergeCell ref="CB31:CN31"/>
    <mergeCell ref="A34:AN34"/>
    <mergeCell ref="AO34:BY34"/>
    <mergeCell ref="A36:AN36"/>
    <mergeCell ref="AO36:DD36"/>
    <mergeCell ref="AO37:DD37"/>
    <mergeCell ref="CO27:DC27"/>
    <mergeCell ref="CO28:DC28"/>
    <mergeCell ref="AF29:BY30"/>
    <mergeCell ref="CO30:DC30"/>
    <mergeCell ref="CB30:CN30"/>
    <mergeCell ref="CB29:CN29"/>
    <mergeCell ref="A11:AO11"/>
    <mergeCell ref="A12:AO12"/>
    <mergeCell ref="A13:AO13"/>
    <mergeCell ref="A14:AO14"/>
    <mergeCell ref="CO34:DC34"/>
    <mergeCell ref="BE11:DC11"/>
    <mergeCell ref="BE12:DC12"/>
    <mergeCell ref="BE13:DC13"/>
    <mergeCell ref="BE14:BX14"/>
    <mergeCell ref="BZ14:DC14"/>
    <mergeCell ref="A29:AA29"/>
    <mergeCell ref="A15:AO15"/>
    <mergeCell ref="CN16:CQ16"/>
    <mergeCell ref="CD26:CN26"/>
    <mergeCell ref="BN16:BO16"/>
    <mergeCell ref="BP16:BS16"/>
    <mergeCell ref="CO25:DC25"/>
    <mergeCell ref="AN26:AQ26"/>
    <mergeCell ref="BT16:BU16"/>
    <mergeCell ref="BV16:CJ16"/>
    <mergeCell ref="CK16:CM16"/>
    <mergeCell ref="A22:DC22"/>
    <mergeCell ref="CO24:DC24"/>
    <mergeCell ref="A23:DC23"/>
    <mergeCell ref="CO26:DC26"/>
    <mergeCell ref="BN26:BP26"/>
  </mergeCells>
  <phoneticPr fontId="15" type="noConversion"/>
  <pageMargins left="0.70866141732283472" right="0.70866141732283472" top="0.59055118110236227" bottom="0.39370078740157483" header="0.31496062992125984" footer="0.31496062992125984"/>
  <pageSetup paperSize="9" scale="92" orientation="portrait" r:id="rId1"/>
  <headerFooter alignWithMargins="0"/>
  <rowBreaks count="1" manualBreakCount="1">
    <brk id="49" max="1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Y163"/>
  <sheetViews>
    <sheetView view="pageBreakPreview" topLeftCell="A139" zoomScaleSheetLayoutView="100" workbookViewId="0">
      <selection activeCell="DM164" sqref="DM164"/>
    </sheetView>
  </sheetViews>
  <sheetFormatPr defaultColWidth="0.85546875" defaultRowHeight="12" customHeight="1"/>
  <cols>
    <col min="1" max="92" width="0.85546875" style="80"/>
    <col min="93" max="93" width="10.28515625" style="80" customWidth="1"/>
    <col min="94" max="16384" width="0.85546875" style="80"/>
  </cols>
  <sheetData>
    <row r="1" spans="1:105" ht="3" customHeight="1"/>
    <row r="2" spans="1:105" s="82" customFormat="1" ht="14.25">
      <c r="A2" s="388" t="s">
        <v>230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</row>
    <row r="3" spans="1:105" ht="10.5" customHeight="1"/>
    <row r="4" spans="1:105" s="84" customFormat="1" ht="45" customHeight="1">
      <c r="A4" s="368" t="s">
        <v>220</v>
      </c>
      <c r="B4" s="369"/>
      <c r="C4" s="369"/>
      <c r="D4" s="369"/>
      <c r="E4" s="369"/>
      <c r="F4" s="370"/>
      <c r="G4" s="368" t="s">
        <v>231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70"/>
      <c r="AE4" s="368" t="s">
        <v>232</v>
      </c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70"/>
      <c r="BD4" s="368" t="s">
        <v>233</v>
      </c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70"/>
      <c r="BT4" s="368" t="s">
        <v>234</v>
      </c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70"/>
      <c r="CJ4" s="368" t="s">
        <v>235</v>
      </c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70"/>
    </row>
    <row r="5" spans="1:105" s="85" customFormat="1" ht="12.75">
      <c r="A5" s="356">
        <v>1</v>
      </c>
      <c r="B5" s="356"/>
      <c r="C5" s="356"/>
      <c r="D5" s="356"/>
      <c r="E5" s="356"/>
      <c r="F5" s="356"/>
      <c r="G5" s="356">
        <v>2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>
        <v>3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>
        <v>4</v>
      </c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>
        <v>5</v>
      </c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>
        <v>6</v>
      </c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</row>
    <row r="6" spans="1:105" s="86" customFormat="1" ht="15" customHeight="1">
      <c r="A6" s="377"/>
      <c r="B6" s="377"/>
      <c r="C6" s="377"/>
      <c r="D6" s="377"/>
      <c r="E6" s="377"/>
      <c r="F6" s="377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</row>
    <row r="7" spans="1:105" s="86" customFormat="1" ht="15" customHeight="1">
      <c r="A7" s="377"/>
      <c r="B7" s="377"/>
      <c r="C7" s="377"/>
      <c r="D7" s="377"/>
      <c r="E7" s="377"/>
      <c r="F7" s="377"/>
      <c r="G7" s="340" t="s">
        <v>229</v>
      </c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1"/>
      <c r="AE7" s="322" t="s">
        <v>7</v>
      </c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 t="s">
        <v>7</v>
      </c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 t="s">
        <v>7</v>
      </c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</row>
    <row r="9" spans="1:105" s="82" customFormat="1" ht="14.25">
      <c r="A9" s="364" t="s">
        <v>236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</row>
    <row r="10" spans="1:105" ht="10.5" customHeight="1"/>
    <row r="11" spans="1:105" s="84" customFormat="1" ht="55.5" customHeight="1">
      <c r="A11" s="368" t="s">
        <v>220</v>
      </c>
      <c r="B11" s="369"/>
      <c r="C11" s="369"/>
      <c r="D11" s="369"/>
      <c r="E11" s="369"/>
      <c r="F11" s="370"/>
      <c r="G11" s="368" t="s">
        <v>231</v>
      </c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70"/>
      <c r="AE11" s="368" t="s">
        <v>237</v>
      </c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70"/>
      <c r="AZ11" s="368" t="s">
        <v>238</v>
      </c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70"/>
      <c r="BR11" s="368" t="s">
        <v>239</v>
      </c>
      <c r="BS11" s="369"/>
      <c r="BT11" s="369"/>
      <c r="BU11" s="369"/>
      <c r="BV11" s="369"/>
      <c r="BW11" s="369"/>
      <c r="BX11" s="369"/>
      <c r="BY11" s="369"/>
      <c r="BZ11" s="369"/>
      <c r="CA11" s="369"/>
      <c r="CB11" s="369"/>
      <c r="CC11" s="369"/>
      <c r="CD11" s="369"/>
      <c r="CE11" s="369"/>
      <c r="CF11" s="369"/>
      <c r="CG11" s="369"/>
      <c r="CH11" s="369"/>
      <c r="CI11" s="370"/>
      <c r="CJ11" s="368" t="s">
        <v>235</v>
      </c>
      <c r="CK11" s="369"/>
      <c r="CL11" s="369"/>
      <c r="CM11" s="369"/>
      <c r="CN11" s="369"/>
      <c r="CO11" s="369"/>
      <c r="CP11" s="369"/>
      <c r="CQ11" s="369"/>
      <c r="CR11" s="369"/>
      <c r="CS11" s="369"/>
      <c r="CT11" s="369"/>
      <c r="CU11" s="369"/>
      <c r="CV11" s="369"/>
      <c r="CW11" s="369"/>
      <c r="CX11" s="369"/>
      <c r="CY11" s="369"/>
      <c r="CZ11" s="369"/>
      <c r="DA11" s="370"/>
    </row>
    <row r="12" spans="1:105" s="85" customFormat="1" ht="12.75">
      <c r="A12" s="356">
        <v>1</v>
      </c>
      <c r="B12" s="356"/>
      <c r="C12" s="356"/>
      <c r="D12" s="356"/>
      <c r="E12" s="356"/>
      <c r="F12" s="356"/>
      <c r="G12" s="356">
        <v>2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>
        <v>3</v>
      </c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>
        <v>4</v>
      </c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>
        <v>5</v>
      </c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>
        <v>6</v>
      </c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</row>
    <row r="13" spans="1:105" s="86" customFormat="1" ht="44.25" customHeight="1">
      <c r="A13" s="377" t="s">
        <v>244</v>
      </c>
      <c r="B13" s="377"/>
      <c r="C13" s="377"/>
      <c r="D13" s="377"/>
      <c r="E13" s="377"/>
      <c r="F13" s="377"/>
      <c r="G13" s="386" t="s">
        <v>419</v>
      </c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22">
        <v>2</v>
      </c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>
        <v>21</v>
      </c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>
        <v>19798.509999999998</v>
      </c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87">
        <f>AE13*AZ13*BR13</f>
        <v>831537.41999999993</v>
      </c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  <c r="CY13" s="387"/>
      <c r="CZ13" s="387"/>
      <c r="DA13" s="387"/>
    </row>
    <row r="14" spans="1:105" s="86" customFormat="1" ht="15" customHeight="1">
      <c r="A14" s="377"/>
      <c r="B14" s="377"/>
      <c r="C14" s="377"/>
      <c r="D14" s="377"/>
      <c r="E14" s="377"/>
      <c r="F14" s="377"/>
      <c r="G14" s="340" t="s">
        <v>229</v>
      </c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1"/>
      <c r="AE14" s="322" t="s">
        <v>7</v>
      </c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 t="s">
        <v>7</v>
      </c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 t="s">
        <v>7</v>
      </c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87">
        <f>CJ13</f>
        <v>831537.41999999993</v>
      </c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</row>
    <row r="16" spans="1:105" s="82" customFormat="1" ht="41.25" customHeight="1">
      <c r="A16" s="389" t="s">
        <v>240</v>
      </c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  <c r="AS16" s="389"/>
      <c r="AT16" s="389"/>
      <c r="AU16" s="389"/>
      <c r="AV16" s="389"/>
      <c r="AW16" s="389"/>
      <c r="AX16" s="389"/>
      <c r="AY16" s="389"/>
      <c r="AZ16" s="389"/>
      <c r="BA16" s="389"/>
      <c r="BB16" s="389"/>
      <c r="BC16" s="389"/>
      <c r="BD16" s="389"/>
      <c r="BE16" s="389"/>
      <c r="BF16" s="389"/>
      <c r="BG16" s="389"/>
      <c r="BH16" s="389"/>
      <c r="BI16" s="389"/>
      <c r="BJ16" s="389"/>
      <c r="BK16" s="389"/>
      <c r="BL16" s="389"/>
      <c r="BM16" s="389"/>
      <c r="BN16" s="389"/>
      <c r="BO16" s="389"/>
      <c r="BP16" s="389"/>
      <c r="BQ16" s="389"/>
      <c r="BR16" s="389"/>
      <c r="BS16" s="389"/>
      <c r="BT16" s="389"/>
      <c r="BU16" s="389"/>
      <c r="BV16" s="389"/>
      <c r="BW16" s="389"/>
      <c r="BX16" s="389"/>
      <c r="BY16" s="389"/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</row>
    <row r="17" spans="1:105" ht="10.5" customHeight="1"/>
    <row r="18" spans="1:105" ht="55.5" customHeight="1">
      <c r="A18" s="368" t="s">
        <v>220</v>
      </c>
      <c r="B18" s="369"/>
      <c r="C18" s="369"/>
      <c r="D18" s="369"/>
      <c r="E18" s="369"/>
      <c r="F18" s="370"/>
      <c r="G18" s="368" t="s">
        <v>241</v>
      </c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70"/>
      <c r="BW18" s="368" t="s">
        <v>242</v>
      </c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70"/>
      <c r="CM18" s="368" t="s">
        <v>243</v>
      </c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70"/>
    </row>
    <row r="19" spans="1:105" s="17" customFormat="1" ht="12.75">
      <c r="A19" s="356">
        <v>1</v>
      </c>
      <c r="B19" s="356"/>
      <c r="C19" s="356"/>
      <c r="D19" s="356"/>
      <c r="E19" s="356"/>
      <c r="F19" s="356"/>
      <c r="G19" s="356">
        <v>2</v>
      </c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>
        <v>3</v>
      </c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>
        <v>4</v>
      </c>
      <c r="CN19" s="356"/>
      <c r="CO19" s="356"/>
      <c r="CP19" s="356"/>
      <c r="CQ19" s="356"/>
      <c r="CR19" s="356"/>
      <c r="CS19" s="356"/>
      <c r="CT19" s="356"/>
      <c r="CU19" s="356"/>
      <c r="CV19" s="356"/>
      <c r="CW19" s="356"/>
      <c r="CX19" s="356"/>
      <c r="CY19" s="356"/>
      <c r="CZ19" s="356"/>
      <c r="DA19" s="356"/>
    </row>
    <row r="20" spans="1:105" ht="15" customHeight="1">
      <c r="A20" s="377" t="s">
        <v>244</v>
      </c>
      <c r="B20" s="377"/>
      <c r="C20" s="377"/>
      <c r="D20" s="377"/>
      <c r="E20" s="377"/>
      <c r="F20" s="377"/>
      <c r="G20" s="188"/>
      <c r="H20" s="379" t="s">
        <v>245</v>
      </c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80"/>
      <c r="BW20" s="322" t="s">
        <v>7</v>
      </c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>
        <f>CM21</f>
        <v>1099555.8</v>
      </c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</row>
    <row r="21" spans="1:105" s="17" customFormat="1" ht="12.75" customHeight="1">
      <c r="A21" s="399" t="s">
        <v>246</v>
      </c>
      <c r="B21" s="400"/>
      <c r="C21" s="400"/>
      <c r="D21" s="400"/>
      <c r="E21" s="400"/>
      <c r="F21" s="401"/>
      <c r="G21" s="87"/>
      <c r="H21" s="405" t="s">
        <v>4</v>
      </c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6"/>
      <c r="BW21" s="392">
        <v>4998100</v>
      </c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8"/>
      <c r="CM21" s="392">
        <f>(BW21*22%)-26.2</f>
        <v>1099555.8</v>
      </c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93"/>
    </row>
    <row r="22" spans="1:105" s="17" customFormat="1" ht="12.75" customHeight="1">
      <c r="A22" s="402"/>
      <c r="B22" s="403"/>
      <c r="C22" s="403"/>
      <c r="D22" s="403"/>
      <c r="E22" s="403"/>
      <c r="F22" s="404"/>
      <c r="G22" s="88"/>
      <c r="H22" s="397" t="s">
        <v>247</v>
      </c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8"/>
      <c r="BW22" s="409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0"/>
      <c r="CK22" s="410"/>
      <c r="CL22" s="411"/>
      <c r="CM22" s="394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6"/>
    </row>
    <row r="23" spans="1:105" s="17" customFormat="1" ht="13.5" customHeight="1">
      <c r="A23" s="377" t="s">
        <v>248</v>
      </c>
      <c r="B23" s="377"/>
      <c r="C23" s="377"/>
      <c r="D23" s="377"/>
      <c r="E23" s="377"/>
      <c r="F23" s="377"/>
      <c r="G23" s="188"/>
      <c r="H23" s="390" t="s">
        <v>249</v>
      </c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0"/>
      <c r="AX23" s="390"/>
      <c r="AY23" s="390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  <c r="BJ23" s="390"/>
      <c r="BK23" s="390"/>
      <c r="BL23" s="390"/>
      <c r="BM23" s="390"/>
      <c r="BN23" s="390"/>
      <c r="BO23" s="390"/>
      <c r="BP23" s="390"/>
      <c r="BQ23" s="390"/>
      <c r="BR23" s="390"/>
      <c r="BS23" s="390"/>
      <c r="BT23" s="390"/>
      <c r="BU23" s="390"/>
      <c r="BV23" s="391"/>
      <c r="BW23" s="322"/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</row>
    <row r="24" spans="1:105" s="17" customFormat="1" ht="26.25" customHeight="1">
      <c r="A24" s="377" t="s">
        <v>250</v>
      </c>
      <c r="B24" s="377"/>
      <c r="C24" s="377"/>
      <c r="D24" s="377"/>
      <c r="E24" s="377"/>
      <c r="F24" s="377"/>
      <c r="G24" s="188"/>
      <c r="H24" s="390" t="s">
        <v>251</v>
      </c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  <c r="AT24" s="390"/>
      <c r="AU24" s="390"/>
      <c r="AV24" s="390"/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1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</row>
    <row r="25" spans="1:105" s="17" customFormat="1" ht="26.25" customHeight="1">
      <c r="A25" s="377" t="s">
        <v>134</v>
      </c>
      <c r="B25" s="377"/>
      <c r="C25" s="377"/>
      <c r="D25" s="377"/>
      <c r="E25" s="377"/>
      <c r="F25" s="377"/>
      <c r="G25" s="188"/>
      <c r="H25" s="379" t="s">
        <v>252</v>
      </c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80"/>
      <c r="BW25" s="322" t="s">
        <v>7</v>
      </c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>
        <f>CM26+CM29</f>
        <v>154941.1</v>
      </c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</row>
    <row r="26" spans="1:105" s="17" customFormat="1" ht="12.75" customHeight="1">
      <c r="A26" s="399" t="s">
        <v>253</v>
      </c>
      <c r="B26" s="400"/>
      <c r="C26" s="400"/>
      <c r="D26" s="400"/>
      <c r="E26" s="400"/>
      <c r="F26" s="401"/>
      <c r="G26" s="87"/>
      <c r="H26" s="405" t="s">
        <v>4</v>
      </c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392">
        <v>4998100</v>
      </c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8"/>
      <c r="CM26" s="392">
        <f>BW26*2.9%</f>
        <v>144944.9</v>
      </c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93"/>
    </row>
    <row r="27" spans="1:105" s="17" customFormat="1" ht="25.5" customHeight="1">
      <c r="A27" s="402"/>
      <c r="B27" s="403"/>
      <c r="C27" s="403"/>
      <c r="D27" s="403"/>
      <c r="E27" s="403"/>
      <c r="F27" s="404"/>
      <c r="G27" s="88"/>
      <c r="H27" s="397" t="s">
        <v>254</v>
      </c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8"/>
      <c r="BW27" s="409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1"/>
      <c r="CM27" s="394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6"/>
    </row>
    <row r="28" spans="1:105" s="17" customFormat="1" ht="26.25" customHeight="1">
      <c r="A28" s="377" t="s">
        <v>255</v>
      </c>
      <c r="B28" s="377"/>
      <c r="C28" s="377"/>
      <c r="D28" s="377"/>
      <c r="E28" s="377"/>
      <c r="F28" s="377"/>
      <c r="G28" s="188"/>
      <c r="H28" s="390" t="s">
        <v>256</v>
      </c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0"/>
      <c r="BB28" s="390"/>
      <c r="BC28" s="390"/>
      <c r="BD28" s="390"/>
      <c r="BE28" s="390"/>
      <c r="BF28" s="390"/>
      <c r="BG28" s="390"/>
      <c r="BH28" s="390"/>
      <c r="BI28" s="390"/>
      <c r="BJ28" s="390"/>
      <c r="BK28" s="390"/>
      <c r="BL28" s="390"/>
      <c r="BM28" s="390"/>
      <c r="BN28" s="390"/>
      <c r="BO28" s="390"/>
      <c r="BP28" s="390"/>
      <c r="BQ28" s="390"/>
      <c r="BR28" s="390"/>
      <c r="BS28" s="390"/>
      <c r="BT28" s="390"/>
      <c r="BU28" s="390"/>
      <c r="BV28" s="391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</row>
    <row r="29" spans="1:105" s="17" customFormat="1" ht="27" customHeight="1">
      <c r="A29" s="377" t="s">
        <v>257</v>
      </c>
      <c r="B29" s="377"/>
      <c r="C29" s="377"/>
      <c r="D29" s="377"/>
      <c r="E29" s="377"/>
      <c r="F29" s="377"/>
      <c r="G29" s="188"/>
      <c r="H29" s="390" t="s">
        <v>258</v>
      </c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390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0"/>
      <c r="BB29" s="390"/>
      <c r="BC29" s="390"/>
      <c r="BD29" s="390"/>
      <c r="BE29" s="390"/>
      <c r="BF29" s="390"/>
      <c r="BG29" s="390"/>
      <c r="BH29" s="390"/>
      <c r="BI29" s="390"/>
      <c r="BJ29" s="390"/>
      <c r="BK29" s="390"/>
      <c r="BL29" s="390"/>
      <c r="BM29" s="390"/>
      <c r="BN29" s="390"/>
      <c r="BO29" s="390"/>
      <c r="BP29" s="390"/>
      <c r="BQ29" s="390"/>
      <c r="BR29" s="390"/>
      <c r="BS29" s="390"/>
      <c r="BT29" s="390"/>
      <c r="BU29" s="390"/>
      <c r="BV29" s="391"/>
      <c r="BW29" s="322">
        <v>4998100</v>
      </c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>
        <f>BW29*0.2%</f>
        <v>9996.2000000000007</v>
      </c>
      <c r="CN29" s="322"/>
      <c r="CO29" s="322"/>
      <c r="CP29" s="322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</row>
    <row r="30" spans="1:105" s="17" customFormat="1" ht="27" customHeight="1">
      <c r="A30" s="377" t="s">
        <v>259</v>
      </c>
      <c r="B30" s="377"/>
      <c r="C30" s="377"/>
      <c r="D30" s="377"/>
      <c r="E30" s="377"/>
      <c r="F30" s="377"/>
      <c r="G30" s="188"/>
      <c r="H30" s="390" t="s">
        <v>260</v>
      </c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1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</row>
    <row r="31" spans="1:105" s="17" customFormat="1" ht="27" customHeight="1">
      <c r="A31" s="377" t="s">
        <v>261</v>
      </c>
      <c r="B31" s="377"/>
      <c r="C31" s="377"/>
      <c r="D31" s="377"/>
      <c r="E31" s="377"/>
      <c r="F31" s="377"/>
      <c r="G31" s="188"/>
      <c r="H31" s="390" t="s">
        <v>260</v>
      </c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1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</row>
    <row r="32" spans="1:105" s="17" customFormat="1" ht="26.25" customHeight="1">
      <c r="A32" s="377" t="s">
        <v>135</v>
      </c>
      <c r="B32" s="377"/>
      <c r="C32" s="377"/>
      <c r="D32" s="377"/>
      <c r="E32" s="377"/>
      <c r="F32" s="377"/>
      <c r="G32" s="188"/>
      <c r="H32" s="379" t="s">
        <v>262</v>
      </c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80"/>
      <c r="BW32" s="322">
        <v>4998100</v>
      </c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>
        <f>BW32*5.1%</f>
        <v>254903.09999999998</v>
      </c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</row>
    <row r="33" spans="1:129" s="17" customFormat="1" ht="13.5" customHeight="1">
      <c r="A33" s="377"/>
      <c r="B33" s="377"/>
      <c r="C33" s="377"/>
      <c r="D33" s="377"/>
      <c r="E33" s="377"/>
      <c r="F33" s="377"/>
      <c r="G33" s="339" t="s">
        <v>229</v>
      </c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40"/>
      <c r="BG33" s="340"/>
      <c r="BH33" s="340"/>
      <c r="BI33" s="340"/>
      <c r="BJ33" s="340"/>
      <c r="BK33" s="340"/>
      <c r="BL33" s="340"/>
      <c r="BM33" s="340"/>
      <c r="BN33" s="340"/>
      <c r="BO33" s="340"/>
      <c r="BP33" s="340"/>
      <c r="BQ33" s="340"/>
      <c r="BR33" s="340"/>
      <c r="BS33" s="340"/>
      <c r="BT33" s="340"/>
      <c r="BU33" s="340"/>
      <c r="BV33" s="341"/>
      <c r="BW33" s="322" t="s">
        <v>7</v>
      </c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>
        <f>CM20+CM25+CM32</f>
        <v>1509400</v>
      </c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185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</row>
    <row r="34" spans="1:129" ht="3" customHeight="1"/>
    <row r="35" spans="1:129" s="2" customFormat="1" ht="48" customHeight="1">
      <c r="A35" s="381" t="s">
        <v>263</v>
      </c>
      <c r="B35" s="382"/>
      <c r="C35" s="382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382"/>
      <c r="BR35" s="382"/>
      <c r="BS35" s="382"/>
      <c r="BT35" s="382"/>
      <c r="BU35" s="382"/>
      <c r="BV35" s="382"/>
      <c r="BW35" s="382"/>
      <c r="BX35" s="382"/>
      <c r="BY35" s="382"/>
      <c r="BZ35" s="382"/>
      <c r="CA35" s="382"/>
      <c r="CB35" s="382"/>
      <c r="CC35" s="382"/>
      <c r="CD35" s="382"/>
      <c r="CE35" s="382"/>
      <c r="CF35" s="382"/>
      <c r="CG35" s="382"/>
      <c r="CH35" s="382"/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</row>
    <row r="37" spans="1:129" s="82" customFormat="1" ht="14.25" customHeight="1">
      <c r="A37" s="364" t="s">
        <v>264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</row>
    <row r="38" spans="1:129" ht="6" customHeight="1"/>
    <row r="39" spans="1:129" s="82" customFormat="1" ht="14.25" customHeight="1">
      <c r="A39" s="82" t="s">
        <v>217</v>
      </c>
      <c r="X39" s="383" t="s">
        <v>440</v>
      </c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  <c r="AT39" s="383"/>
      <c r="AU39" s="383"/>
      <c r="AV39" s="383"/>
      <c r="AW39" s="383"/>
      <c r="AX39" s="383"/>
      <c r="AY39" s="383"/>
      <c r="AZ39" s="383"/>
      <c r="BA39" s="383"/>
      <c r="BB39" s="383"/>
      <c r="BC39" s="383"/>
      <c r="BD39" s="383"/>
      <c r="BE39" s="383"/>
      <c r="BF39" s="383"/>
      <c r="BG39" s="383"/>
      <c r="BH39" s="383"/>
      <c r="BI39" s="383"/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383"/>
      <c r="BY39" s="383"/>
      <c r="BZ39" s="383"/>
      <c r="CA39" s="383"/>
      <c r="CB39" s="383"/>
      <c r="CC39" s="383"/>
      <c r="CD39" s="383"/>
      <c r="CE39" s="383"/>
      <c r="CF39" s="383"/>
      <c r="CG39" s="383"/>
      <c r="CH39" s="383"/>
      <c r="CI39" s="383"/>
      <c r="CJ39" s="383"/>
      <c r="CK39" s="383"/>
      <c r="CL39" s="383"/>
      <c r="CM39" s="383"/>
      <c r="CN39" s="383"/>
      <c r="CO39" s="383"/>
      <c r="CP39" s="383"/>
      <c r="CQ39" s="383"/>
      <c r="CR39" s="383"/>
      <c r="CS39" s="383"/>
      <c r="CT39" s="383"/>
      <c r="CU39" s="383"/>
      <c r="CV39" s="383"/>
      <c r="CW39" s="383"/>
      <c r="CX39" s="383"/>
      <c r="CY39" s="383"/>
      <c r="CZ39" s="383"/>
      <c r="DA39" s="383"/>
    </row>
    <row r="40" spans="1:129" s="82" customFormat="1" ht="6" customHeight="1"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</row>
    <row r="41" spans="1:129" s="82" customFormat="1" ht="14.25" customHeight="1">
      <c r="A41" s="384" t="s">
        <v>218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5" t="s">
        <v>450</v>
      </c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5"/>
      <c r="CF41" s="385"/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5"/>
      <c r="CU41" s="385"/>
      <c r="CV41" s="385"/>
      <c r="CW41" s="385"/>
      <c r="CX41" s="385"/>
      <c r="CY41" s="385"/>
      <c r="CZ41" s="385"/>
      <c r="DA41" s="385"/>
    </row>
    <row r="42" spans="1:129" ht="10.5" customHeight="1"/>
    <row r="43" spans="1:129" s="84" customFormat="1" ht="45" customHeight="1">
      <c r="A43" s="368" t="s">
        <v>220</v>
      </c>
      <c r="B43" s="369"/>
      <c r="C43" s="369"/>
      <c r="D43" s="369"/>
      <c r="E43" s="369"/>
      <c r="F43" s="369"/>
      <c r="G43" s="370"/>
      <c r="H43" s="368" t="s">
        <v>0</v>
      </c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70"/>
      <c r="BD43" s="368" t="s">
        <v>265</v>
      </c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69"/>
      <c r="BR43" s="369"/>
      <c r="BS43" s="370"/>
      <c r="BT43" s="368" t="s">
        <v>266</v>
      </c>
      <c r="BU43" s="369"/>
      <c r="BV43" s="369"/>
      <c r="BW43" s="369"/>
      <c r="BX43" s="369"/>
      <c r="BY43" s="369"/>
      <c r="BZ43" s="369"/>
      <c r="CA43" s="369"/>
      <c r="CB43" s="369"/>
      <c r="CC43" s="369"/>
      <c r="CD43" s="369"/>
      <c r="CE43" s="369"/>
      <c r="CF43" s="369"/>
      <c r="CG43" s="369"/>
      <c r="CH43" s="369"/>
      <c r="CI43" s="370"/>
      <c r="CJ43" s="368" t="s">
        <v>267</v>
      </c>
      <c r="CK43" s="369"/>
      <c r="CL43" s="369"/>
      <c r="CM43" s="369"/>
      <c r="CN43" s="369"/>
      <c r="CO43" s="369"/>
      <c r="CP43" s="369"/>
      <c r="CQ43" s="369"/>
      <c r="CR43" s="369"/>
      <c r="CS43" s="369"/>
      <c r="CT43" s="369"/>
      <c r="CU43" s="369"/>
      <c r="CV43" s="369"/>
      <c r="CW43" s="369"/>
      <c r="CX43" s="369"/>
      <c r="CY43" s="369"/>
      <c r="CZ43" s="369"/>
      <c r="DA43" s="370"/>
    </row>
    <row r="44" spans="1:129" s="85" customFormat="1" ht="12.75" customHeight="1">
      <c r="A44" s="356">
        <v>1</v>
      </c>
      <c r="B44" s="356"/>
      <c r="C44" s="356"/>
      <c r="D44" s="356"/>
      <c r="E44" s="356"/>
      <c r="F44" s="356"/>
      <c r="G44" s="356"/>
      <c r="H44" s="356">
        <v>2</v>
      </c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>
        <v>3</v>
      </c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>
        <v>4</v>
      </c>
      <c r="BU44" s="356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6">
        <v>5</v>
      </c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</row>
    <row r="45" spans="1:129" s="86" customFormat="1" ht="15" customHeight="1">
      <c r="A45" s="377" t="s">
        <v>244</v>
      </c>
      <c r="B45" s="377"/>
      <c r="C45" s="377"/>
      <c r="D45" s="377"/>
      <c r="E45" s="377"/>
      <c r="F45" s="377"/>
      <c r="G45" s="377"/>
      <c r="H45" s="386" t="s">
        <v>451</v>
      </c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22">
        <v>13475</v>
      </c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>
        <v>4</v>
      </c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>
        <f>BD45*BT45</f>
        <v>53900</v>
      </c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</row>
    <row r="46" spans="1:129" s="86" customFormat="1" ht="15" customHeight="1">
      <c r="A46" s="377"/>
      <c r="B46" s="377"/>
      <c r="C46" s="377"/>
      <c r="D46" s="377"/>
      <c r="E46" s="377"/>
      <c r="F46" s="377"/>
      <c r="G46" s="377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</row>
    <row r="47" spans="1:129" s="86" customFormat="1" ht="15" customHeight="1">
      <c r="A47" s="377"/>
      <c r="B47" s="377"/>
      <c r="C47" s="377"/>
      <c r="D47" s="377"/>
      <c r="E47" s="377"/>
      <c r="F47" s="377"/>
      <c r="G47" s="377"/>
      <c r="H47" s="340" t="s">
        <v>229</v>
      </c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1"/>
      <c r="BD47" s="322" t="s">
        <v>7</v>
      </c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 t="s">
        <v>7</v>
      </c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>
        <f>CJ45</f>
        <v>53900</v>
      </c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</row>
    <row r="48" spans="1:129" s="17" customFormat="1" ht="12" customHeight="1"/>
    <row r="49" spans="1:105" s="82" customFormat="1" ht="14.25">
      <c r="A49" s="364" t="s">
        <v>268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4"/>
      <c r="AR49" s="364"/>
      <c r="AS49" s="364"/>
      <c r="AT49" s="364"/>
      <c r="AU49" s="364"/>
      <c r="AV49" s="364"/>
      <c r="AW49" s="364"/>
      <c r="AX49" s="364"/>
      <c r="AY49" s="364"/>
      <c r="AZ49" s="364"/>
      <c r="BA49" s="364"/>
      <c r="BB49" s="364"/>
      <c r="BC49" s="364"/>
      <c r="BD49" s="364"/>
      <c r="BE49" s="364"/>
      <c r="BF49" s="364"/>
      <c r="BG49" s="364"/>
      <c r="BH49" s="364"/>
      <c r="BI49" s="364"/>
      <c r="BJ49" s="364"/>
      <c r="BK49" s="364"/>
      <c r="BL49" s="364"/>
      <c r="BM49" s="364"/>
      <c r="BN49" s="364"/>
      <c r="BO49" s="364"/>
      <c r="BP49" s="364"/>
      <c r="BQ49" s="364"/>
      <c r="BR49" s="364"/>
      <c r="BS49" s="364"/>
      <c r="BT49" s="364"/>
      <c r="BU49" s="364"/>
      <c r="BV49" s="364"/>
      <c r="BW49" s="364"/>
      <c r="BX49" s="364"/>
      <c r="BY49" s="364"/>
      <c r="BZ49" s="364"/>
      <c r="CA49" s="364"/>
      <c r="CB49" s="364"/>
      <c r="CC49" s="364"/>
      <c r="CD49" s="364"/>
      <c r="CE49" s="364"/>
      <c r="CF49" s="364"/>
      <c r="CG49" s="364"/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T49" s="364"/>
      <c r="CU49" s="364"/>
      <c r="CV49" s="364"/>
      <c r="CW49" s="364"/>
      <c r="CX49" s="364"/>
      <c r="CY49" s="364"/>
      <c r="CZ49" s="364"/>
      <c r="DA49" s="364"/>
    </row>
    <row r="50" spans="1:105" ht="6" customHeight="1"/>
    <row r="51" spans="1:105" s="82" customFormat="1" ht="14.25">
      <c r="A51" s="82" t="s">
        <v>217</v>
      </c>
      <c r="X51" s="383" t="s">
        <v>441</v>
      </c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83"/>
      <c r="CD51" s="383"/>
      <c r="CE51" s="383"/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383"/>
      <c r="CU51" s="383"/>
      <c r="CV51" s="383"/>
      <c r="CW51" s="383"/>
      <c r="CX51" s="383"/>
      <c r="CY51" s="383"/>
      <c r="CZ51" s="383"/>
      <c r="DA51" s="383"/>
    </row>
    <row r="52" spans="1:105" s="82" customFormat="1" ht="6" customHeight="1"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</row>
    <row r="53" spans="1:105" s="82" customFormat="1" ht="14.25">
      <c r="A53" s="384" t="s">
        <v>218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5" t="s">
        <v>450</v>
      </c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</row>
    <row r="54" spans="1:105" ht="10.5" customHeight="1"/>
    <row r="55" spans="1:105" s="84" customFormat="1" ht="55.5" customHeight="1">
      <c r="A55" s="368" t="s">
        <v>220</v>
      </c>
      <c r="B55" s="369"/>
      <c r="C55" s="369"/>
      <c r="D55" s="369"/>
      <c r="E55" s="369"/>
      <c r="F55" s="369"/>
      <c r="G55" s="370"/>
      <c r="H55" s="368" t="s">
        <v>269</v>
      </c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70"/>
      <c r="BD55" s="368" t="s">
        <v>270</v>
      </c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70"/>
      <c r="BT55" s="368" t="s">
        <v>271</v>
      </c>
      <c r="BU55" s="369"/>
      <c r="BV55" s="369"/>
      <c r="BW55" s="369"/>
      <c r="BX55" s="369"/>
      <c r="BY55" s="369"/>
      <c r="BZ55" s="369"/>
      <c r="CA55" s="369"/>
      <c r="CB55" s="369"/>
      <c r="CC55" s="369"/>
      <c r="CD55" s="370"/>
      <c r="CE55" s="368" t="s">
        <v>272</v>
      </c>
      <c r="CF55" s="369"/>
      <c r="CG55" s="369"/>
      <c r="CH55" s="369"/>
      <c r="CI55" s="369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369"/>
      <c r="DA55" s="370"/>
    </row>
    <row r="56" spans="1:105" s="85" customFormat="1" ht="12.75">
      <c r="A56" s="356">
        <v>1</v>
      </c>
      <c r="B56" s="356"/>
      <c r="C56" s="356"/>
      <c r="D56" s="356"/>
      <c r="E56" s="356"/>
      <c r="F56" s="356"/>
      <c r="G56" s="356"/>
      <c r="H56" s="356">
        <v>2</v>
      </c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>
        <v>3</v>
      </c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>
        <v>4</v>
      </c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6">
        <v>5</v>
      </c>
      <c r="CF56" s="356"/>
      <c r="CG56" s="356"/>
      <c r="CH56" s="356"/>
      <c r="CI56" s="356"/>
      <c r="CJ56" s="356"/>
      <c r="CK56" s="356"/>
      <c r="CL56" s="356"/>
      <c r="CM56" s="356"/>
      <c r="CN56" s="356"/>
      <c r="CO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</row>
    <row r="57" spans="1:105" s="86" customFormat="1" ht="15" customHeight="1">
      <c r="A57" s="377" t="s">
        <v>244</v>
      </c>
      <c r="B57" s="377"/>
      <c r="C57" s="377"/>
      <c r="D57" s="377"/>
      <c r="E57" s="377"/>
      <c r="F57" s="377"/>
      <c r="G57" s="377"/>
      <c r="H57" s="386" t="s">
        <v>335</v>
      </c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7">
        <f>CE57/BT57</f>
        <v>1007272.7272727273</v>
      </c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412">
        <v>2.1999999999999999E-2</v>
      </c>
      <c r="BU57" s="322"/>
      <c r="BV57" s="322"/>
      <c r="BW57" s="322"/>
      <c r="BX57" s="322"/>
      <c r="BY57" s="322"/>
      <c r="BZ57" s="322"/>
      <c r="CA57" s="322"/>
      <c r="CB57" s="322"/>
      <c r="CC57" s="322"/>
      <c r="CD57" s="322"/>
      <c r="CE57" s="322">
        <v>22160</v>
      </c>
      <c r="CF57" s="322"/>
      <c r="CG57" s="322"/>
      <c r="CH57" s="322"/>
      <c r="CI57" s="322"/>
      <c r="CJ57" s="322"/>
      <c r="CK57" s="322"/>
      <c r="CL57" s="322"/>
      <c r="CM57" s="322"/>
      <c r="CN57" s="322"/>
      <c r="CO57" s="322"/>
      <c r="CP57" s="322"/>
      <c r="CQ57" s="322"/>
      <c r="CR57" s="322"/>
      <c r="CS57" s="322"/>
      <c r="CT57" s="322"/>
      <c r="CU57" s="322"/>
      <c r="CV57" s="322"/>
      <c r="CW57" s="322"/>
      <c r="CX57" s="322"/>
      <c r="CY57" s="322"/>
      <c r="CZ57" s="322"/>
      <c r="DA57" s="322"/>
    </row>
    <row r="58" spans="1:105" s="86" customFormat="1" ht="15" customHeight="1">
      <c r="A58" s="377"/>
      <c r="B58" s="377"/>
      <c r="C58" s="377"/>
      <c r="D58" s="377"/>
      <c r="E58" s="377"/>
      <c r="F58" s="377"/>
      <c r="G58" s="377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22"/>
      <c r="BE58" s="322"/>
      <c r="BF58" s="322"/>
      <c r="BG58" s="322"/>
      <c r="BH58" s="322"/>
      <c r="BI58" s="322"/>
      <c r="BJ58" s="322"/>
      <c r="BK58" s="322"/>
      <c r="BL58" s="322"/>
      <c r="BM58" s="322"/>
      <c r="BN58" s="322"/>
      <c r="BO58" s="322"/>
      <c r="BP58" s="322"/>
      <c r="BQ58" s="322"/>
      <c r="BR58" s="322"/>
      <c r="BS58" s="322"/>
      <c r="BT58" s="412"/>
      <c r="BU58" s="322"/>
      <c r="BV58" s="322"/>
      <c r="BW58" s="322"/>
      <c r="BX58" s="322"/>
      <c r="BY58" s="322"/>
      <c r="BZ58" s="322"/>
      <c r="CA58" s="322"/>
      <c r="CB58" s="322"/>
      <c r="CC58" s="322"/>
      <c r="CD58" s="322"/>
      <c r="CE58" s="322"/>
      <c r="CF58" s="322"/>
      <c r="CG58" s="322"/>
      <c r="CH58" s="322"/>
      <c r="CI58" s="322"/>
      <c r="CJ58" s="322"/>
      <c r="CK58" s="322"/>
      <c r="CL58" s="322"/>
      <c r="CM58" s="322"/>
      <c r="CN58" s="322"/>
      <c r="CO58" s="322"/>
      <c r="CP58" s="322"/>
      <c r="CQ58" s="322"/>
      <c r="CR58" s="322"/>
      <c r="CS58" s="322"/>
      <c r="CT58" s="322"/>
      <c r="CU58" s="322"/>
      <c r="CV58" s="322"/>
      <c r="CW58" s="322"/>
      <c r="CX58" s="322"/>
      <c r="CY58" s="322"/>
      <c r="CZ58" s="322"/>
      <c r="DA58" s="322"/>
    </row>
    <row r="59" spans="1:105" s="86" customFormat="1" ht="15" customHeight="1">
      <c r="A59" s="377"/>
      <c r="B59" s="377"/>
      <c r="C59" s="377"/>
      <c r="D59" s="377"/>
      <c r="E59" s="377"/>
      <c r="F59" s="377"/>
      <c r="G59" s="377"/>
      <c r="H59" s="340" t="s">
        <v>229</v>
      </c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1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 t="s">
        <v>7</v>
      </c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22">
        <f>CE57+CE58</f>
        <v>22160</v>
      </c>
      <c r="CF59" s="322"/>
      <c r="CG59" s="322"/>
      <c r="CH59" s="322"/>
      <c r="CI59" s="322"/>
      <c r="CJ59" s="322"/>
      <c r="CK59" s="322"/>
      <c r="CL59" s="322"/>
      <c r="CM59" s="322"/>
      <c r="CN59" s="322"/>
      <c r="CO59" s="322"/>
      <c r="CP59" s="322"/>
      <c r="CQ59" s="322"/>
      <c r="CR59" s="322"/>
      <c r="CS59" s="322"/>
      <c r="CT59" s="322"/>
      <c r="CU59" s="322"/>
      <c r="CV59" s="322"/>
      <c r="CW59" s="322"/>
      <c r="CX59" s="322"/>
      <c r="CY59" s="322"/>
      <c r="CZ59" s="322"/>
      <c r="DA59" s="322"/>
    </row>
    <row r="61" spans="1:105" s="82" customFormat="1" ht="14.25">
      <c r="A61" s="364" t="s">
        <v>273</v>
      </c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  <c r="AM61" s="364"/>
      <c r="AN61" s="364"/>
      <c r="AO61" s="364"/>
      <c r="AP61" s="364"/>
      <c r="AQ61" s="364"/>
      <c r="AR61" s="364"/>
      <c r="AS61" s="364"/>
      <c r="AT61" s="364"/>
      <c r="AU61" s="364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4"/>
      <c r="BJ61" s="364"/>
      <c r="BK61" s="364"/>
      <c r="BL61" s="364"/>
      <c r="BM61" s="364"/>
      <c r="BN61" s="364"/>
      <c r="BO61" s="364"/>
      <c r="BP61" s="364"/>
      <c r="BQ61" s="364"/>
      <c r="BR61" s="364"/>
      <c r="BS61" s="364"/>
      <c r="BT61" s="364"/>
      <c r="BU61" s="364"/>
      <c r="BV61" s="364"/>
      <c r="BW61" s="364"/>
      <c r="BX61" s="364"/>
      <c r="BY61" s="364"/>
      <c r="BZ61" s="364"/>
      <c r="CA61" s="364"/>
      <c r="CB61" s="364"/>
      <c r="CC61" s="364"/>
      <c r="CD61" s="364"/>
      <c r="CE61" s="364"/>
      <c r="CF61" s="364"/>
      <c r="CG61" s="364"/>
      <c r="CH61" s="364"/>
      <c r="CI61" s="364"/>
      <c r="CJ61" s="364"/>
      <c r="CK61" s="364"/>
      <c r="CL61" s="364"/>
      <c r="CM61" s="364"/>
      <c r="CN61" s="364"/>
      <c r="CO61" s="364"/>
      <c r="CP61" s="364"/>
      <c r="CQ61" s="364"/>
      <c r="CR61" s="364"/>
      <c r="CS61" s="364"/>
      <c r="CT61" s="364"/>
      <c r="CU61" s="364"/>
      <c r="CV61" s="364"/>
      <c r="CW61" s="364"/>
      <c r="CX61" s="364"/>
      <c r="CY61" s="364"/>
      <c r="CZ61" s="364"/>
      <c r="DA61" s="364"/>
    </row>
    <row r="62" spans="1:105" ht="6" customHeight="1"/>
    <row r="63" spans="1:105" s="82" customFormat="1" ht="14.25">
      <c r="A63" s="82" t="s">
        <v>217</v>
      </c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  <c r="AT63" s="383"/>
      <c r="AU63" s="383"/>
      <c r="AV63" s="383"/>
      <c r="AW63" s="383"/>
      <c r="AX63" s="383"/>
      <c r="AY63" s="383"/>
      <c r="AZ63" s="383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83"/>
      <c r="CD63" s="383"/>
      <c r="CE63" s="383"/>
      <c r="CF63" s="383"/>
      <c r="CG63" s="383"/>
      <c r="CH63" s="383"/>
      <c r="CI63" s="383"/>
      <c r="CJ63" s="383"/>
      <c r="CK63" s="383"/>
      <c r="CL63" s="383"/>
      <c r="CM63" s="383"/>
      <c r="CN63" s="383"/>
      <c r="CO63" s="383"/>
      <c r="CP63" s="383"/>
      <c r="CQ63" s="383"/>
      <c r="CR63" s="383"/>
      <c r="CS63" s="383"/>
      <c r="CT63" s="383"/>
      <c r="CU63" s="383"/>
      <c r="CV63" s="383"/>
      <c r="CW63" s="383"/>
      <c r="CX63" s="383"/>
      <c r="CY63" s="383"/>
      <c r="CZ63" s="383"/>
      <c r="DA63" s="383"/>
    </row>
    <row r="64" spans="1:105" s="82" customFormat="1" ht="6" customHeight="1"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</row>
    <row r="65" spans="1:105" s="82" customFormat="1" ht="14.25">
      <c r="A65" s="384" t="s">
        <v>218</v>
      </c>
      <c r="B65" s="384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4"/>
      <c r="AL65" s="384"/>
      <c r="AM65" s="384"/>
      <c r="AN65" s="384"/>
      <c r="AO65" s="384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385"/>
      <c r="BC65" s="385"/>
      <c r="BD65" s="385"/>
      <c r="BE65" s="385"/>
      <c r="BF65" s="385"/>
      <c r="BG65" s="385"/>
      <c r="BH65" s="385"/>
      <c r="BI65" s="385"/>
      <c r="BJ65" s="385"/>
      <c r="BK65" s="385"/>
      <c r="BL65" s="385"/>
      <c r="BM65" s="385"/>
      <c r="BN65" s="385"/>
      <c r="BO65" s="385"/>
      <c r="BP65" s="385"/>
      <c r="BQ65" s="385"/>
      <c r="BR65" s="385"/>
      <c r="BS65" s="385"/>
      <c r="BT65" s="385"/>
      <c r="BU65" s="385"/>
      <c r="BV65" s="385"/>
      <c r="BW65" s="385"/>
      <c r="BX65" s="385"/>
      <c r="BY65" s="385"/>
      <c r="BZ65" s="385"/>
      <c r="CA65" s="385"/>
      <c r="CB65" s="385"/>
      <c r="CC65" s="385"/>
      <c r="CD65" s="385"/>
      <c r="CE65" s="385"/>
      <c r="CF65" s="385"/>
      <c r="CG65" s="385"/>
      <c r="CH65" s="385"/>
      <c r="CI65" s="385"/>
      <c r="CJ65" s="385"/>
      <c r="CK65" s="385"/>
      <c r="CL65" s="385"/>
      <c r="CM65" s="385"/>
      <c r="CN65" s="385"/>
      <c r="CO65" s="385"/>
      <c r="CP65" s="385"/>
      <c r="CQ65" s="385"/>
      <c r="CR65" s="385"/>
      <c r="CS65" s="385"/>
      <c r="CT65" s="385"/>
      <c r="CU65" s="385"/>
      <c r="CV65" s="385"/>
      <c r="CW65" s="385"/>
      <c r="CX65" s="385"/>
      <c r="CY65" s="385"/>
      <c r="CZ65" s="385"/>
      <c r="DA65" s="385"/>
    </row>
    <row r="66" spans="1:105" ht="10.5" customHeight="1"/>
    <row r="67" spans="1:105" s="84" customFormat="1" ht="45" customHeight="1">
      <c r="A67" s="368" t="s">
        <v>220</v>
      </c>
      <c r="B67" s="369"/>
      <c r="C67" s="369"/>
      <c r="D67" s="369"/>
      <c r="E67" s="369"/>
      <c r="F67" s="369"/>
      <c r="G67" s="370"/>
      <c r="H67" s="368" t="s">
        <v>0</v>
      </c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70"/>
      <c r="BD67" s="368" t="s">
        <v>265</v>
      </c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69"/>
      <c r="BS67" s="370"/>
      <c r="BT67" s="368" t="s">
        <v>266</v>
      </c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69"/>
      <c r="CF67" s="369"/>
      <c r="CG67" s="369"/>
      <c r="CH67" s="369"/>
      <c r="CI67" s="370"/>
      <c r="CJ67" s="368" t="s">
        <v>267</v>
      </c>
      <c r="CK67" s="369"/>
      <c r="CL67" s="369"/>
      <c r="CM67" s="369"/>
      <c r="CN67" s="369"/>
      <c r="CO67" s="369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70"/>
    </row>
    <row r="68" spans="1:105" s="85" customFormat="1" ht="12.75">
      <c r="A68" s="356">
        <v>1</v>
      </c>
      <c r="B68" s="356"/>
      <c r="C68" s="356"/>
      <c r="D68" s="356"/>
      <c r="E68" s="356"/>
      <c r="F68" s="356"/>
      <c r="G68" s="356"/>
      <c r="H68" s="356">
        <v>2</v>
      </c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>
        <v>3</v>
      </c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>
        <v>4</v>
      </c>
      <c r="BU68" s="356"/>
      <c r="BV68" s="356"/>
      <c r="BW68" s="356"/>
      <c r="BX68" s="356"/>
      <c r="BY68" s="356"/>
      <c r="BZ68" s="356"/>
      <c r="CA68" s="356"/>
      <c r="CB68" s="356"/>
      <c r="CC68" s="356"/>
      <c r="CD68" s="356"/>
      <c r="CE68" s="356"/>
      <c r="CF68" s="356"/>
      <c r="CG68" s="356"/>
      <c r="CH68" s="356"/>
      <c r="CI68" s="356"/>
      <c r="CJ68" s="356">
        <v>5</v>
      </c>
      <c r="CK68" s="356"/>
      <c r="CL68" s="356"/>
      <c r="CM68" s="356"/>
      <c r="CN68" s="356"/>
      <c r="CO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</row>
    <row r="69" spans="1:105" s="86" customFormat="1" ht="15" customHeight="1">
      <c r="A69" s="377"/>
      <c r="B69" s="377"/>
      <c r="C69" s="377"/>
      <c r="D69" s="377"/>
      <c r="E69" s="377"/>
      <c r="F69" s="377"/>
      <c r="G69" s="377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22"/>
      <c r="BO69" s="322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</row>
    <row r="70" spans="1:105" s="86" customFormat="1" ht="15" customHeight="1">
      <c r="A70" s="377"/>
      <c r="B70" s="377"/>
      <c r="C70" s="377"/>
      <c r="D70" s="377"/>
      <c r="E70" s="377"/>
      <c r="F70" s="377"/>
      <c r="G70" s="377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6"/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22"/>
      <c r="BO70" s="322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22"/>
      <c r="CB70" s="322"/>
      <c r="CC70" s="322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22"/>
      <c r="CP70" s="322"/>
      <c r="CQ70" s="322"/>
      <c r="CR70" s="322"/>
      <c r="CS70" s="322"/>
      <c r="CT70" s="322"/>
      <c r="CU70" s="322"/>
      <c r="CV70" s="322"/>
      <c r="CW70" s="322"/>
      <c r="CX70" s="322"/>
      <c r="CY70" s="322"/>
      <c r="CZ70" s="322"/>
      <c r="DA70" s="322"/>
    </row>
    <row r="71" spans="1:105" s="86" customFormat="1" ht="15" customHeight="1">
      <c r="A71" s="377"/>
      <c r="B71" s="377"/>
      <c r="C71" s="377"/>
      <c r="D71" s="377"/>
      <c r="E71" s="377"/>
      <c r="F71" s="377"/>
      <c r="G71" s="377"/>
      <c r="H71" s="340" t="s">
        <v>229</v>
      </c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1"/>
      <c r="BD71" s="322" t="s">
        <v>7</v>
      </c>
      <c r="BE71" s="322"/>
      <c r="BF71" s="322"/>
      <c r="BG71" s="322"/>
      <c r="BH71" s="322"/>
      <c r="BI71" s="322"/>
      <c r="BJ71" s="322"/>
      <c r="BK71" s="322"/>
      <c r="BL71" s="322"/>
      <c r="BM71" s="322"/>
      <c r="BN71" s="322"/>
      <c r="BO71" s="322"/>
      <c r="BP71" s="322"/>
      <c r="BQ71" s="322"/>
      <c r="BR71" s="322"/>
      <c r="BS71" s="322"/>
      <c r="BT71" s="322" t="s">
        <v>7</v>
      </c>
      <c r="BU71" s="322"/>
      <c r="BV71" s="322"/>
      <c r="BW71" s="322"/>
      <c r="BX71" s="322"/>
      <c r="BY71" s="322"/>
      <c r="BZ71" s="322"/>
      <c r="CA71" s="322"/>
      <c r="CB71" s="322"/>
      <c r="CC71" s="322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22"/>
      <c r="CP71" s="322"/>
      <c r="CQ71" s="322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</row>
    <row r="73" spans="1:105" s="82" customFormat="1" ht="27" customHeight="1">
      <c r="A73" s="389" t="s">
        <v>274</v>
      </c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389"/>
      <c r="BG73" s="389"/>
      <c r="BH73" s="389"/>
      <c r="BI73" s="389"/>
      <c r="BJ73" s="389"/>
      <c r="BK73" s="389"/>
      <c r="BL73" s="389"/>
      <c r="BM73" s="389"/>
      <c r="BN73" s="389"/>
      <c r="BO73" s="389"/>
      <c r="BP73" s="389"/>
      <c r="BQ73" s="389"/>
      <c r="BR73" s="389"/>
      <c r="BS73" s="389"/>
      <c r="BT73" s="389"/>
      <c r="BU73" s="389"/>
      <c r="BV73" s="389"/>
      <c r="BW73" s="389"/>
      <c r="BX73" s="389"/>
      <c r="BY73" s="389"/>
      <c r="BZ73" s="389"/>
      <c r="CA73" s="389"/>
      <c r="CB73" s="389"/>
      <c r="CC73" s="389"/>
      <c r="CD73" s="389"/>
      <c r="CE73" s="389"/>
      <c r="CF73" s="389"/>
      <c r="CG73" s="389"/>
      <c r="CH73" s="389"/>
      <c r="CI73" s="389"/>
      <c r="CJ73" s="389"/>
      <c r="CK73" s="389"/>
      <c r="CL73" s="389"/>
      <c r="CM73" s="389"/>
      <c r="CN73" s="389"/>
      <c r="CO73" s="389"/>
      <c r="CP73" s="389"/>
      <c r="CQ73" s="389"/>
      <c r="CR73" s="389"/>
      <c r="CS73" s="389"/>
      <c r="CT73" s="389"/>
      <c r="CU73" s="389"/>
      <c r="CV73" s="389"/>
      <c r="CW73" s="389"/>
      <c r="CX73" s="389"/>
      <c r="CY73" s="389"/>
      <c r="CZ73" s="389"/>
      <c r="DA73" s="389"/>
    </row>
    <row r="74" spans="1:105" ht="6" customHeight="1"/>
    <row r="75" spans="1:105" s="82" customFormat="1" ht="14.25">
      <c r="A75" s="82" t="s">
        <v>217</v>
      </c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3"/>
      <c r="BF75" s="383"/>
      <c r="BG75" s="383"/>
      <c r="BH75" s="383"/>
      <c r="BI75" s="383"/>
      <c r="BJ75" s="383"/>
      <c r="BK75" s="383"/>
      <c r="BL75" s="383"/>
      <c r="BM75" s="383"/>
      <c r="BN75" s="383"/>
      <c r="BO75" s="383"/>
      <c r="BP75" s="383"/>
      <c r="BQ75" s="383"/>
      <c r="BR75" s="383"/>
      <c r="BS75" s="383"/>
      <c r="BT75" s="383"/>
      <c r="BU75" s="383"/>
      <c r="BV75" s="383"/>
      <c r="BW75" s="383"/>
      <c r="BX75" s="383"/>
      <c r="BY75" s="383"/>
      <c r="BZ75" s="383"/>
      <c r="CA75" s="383"/>
      <c r="CB75" s="383"/>
      <c r="CC75" s="383"/>
      <c r="CD75" s="383"/>
      <c r="CE75" s="383"/>
      <c r="CF75" s="383"/>
      <c r="CG75" s="383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3"/>
      <c r="CS75" s="383"/>
      <c r="CT75" s="383"/>
      <c r="CU75" s="383"/>
      <c r="CV75" s="383"/>
      <c r="CW75" s="383"/>
      <c r="CX75" s="383"/>
      <c r="CY75" s="383"/>
      <c r="CZ75" s="383"/>
      <c r="DA75" s="383"/>
    </row>
    <row r="76" spans="1:105" s="82" customFormat="1" ht="6" customHeight="1"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</row>
    <row r="77" spans="1:105" s="82" customFormat="1" ht="14.25">
      <c r="A77" s="384" t="s">
        <v>218</v>
      </c>
      <c r="B77" s="384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4"/>
      <c r="AJ77" s="384"/>
      <c r="AK77" s="384"/>
      <c r="AL77" s="384"/>
      <c r="AM77" s="384"/>
      <c r="AN77" s="384"/>
      <c r="AO77" s="384"/>
      <c r="AP77" s="385"/>
      <c r="AQ77" s="385"/>
      <c r="AR77" s="385"/>
      <c r="AS77" s="385"/>
      <c r="AT77" s="385"/>
      <c r="AU77" s="385"/>
      <c r="AV77" s="385"/>
      <c r="AW77" s="385"/>
      <c r="AX77" s="385"/>
      <c r="AY77" s="385"/>
      <c r="AZ77" s="385"/>
      <c r="BA77" s="385"/>
      <c r="BB77" s="385"/>
      <c r="BC77" s="385"/>
      <c r="BD77" s="385"/>
      <c r="BE77" s="385"/>
      <c r="BF77" s="385"/>
      <c r="BG77" s="385"/>
      <c r="BH77" s="385"/>
      <c r="BI77" s="385"/>
      <c r="BJ77" s="385"/>
      <c r="BK77" s="385"/>
      <c r="BL77" s="385"/>
      <c r="BM77" s="385"/>
      <c r="BN77" s="385"/>
      <c r="BO77" s="385"/>
      <c r="BP77" s="385"/>
      <c r="BQ77" s="385"/>
      <c r="BR77" s="385"/>
      <c r="BS77" s="385"/>
      <c r="BT77" s="385"/>
      <c r="BU77" s="385"/>
      <c r="BV77" s="385"/>
      <c r="BW77" s="385"/>
      <c r="BX77" s="385"/>
      <c r="BY77" s="385"/>
      <c r="BZ77" s="385"/>
      <c r="CA77" s="385"/>
      <c r="CB77" s="385"/>
      <c r="CC77" s="385"/>
      <c r="CD77" s="385"/>
      <c r="CE77" s="385"/>
      <c r="CF77" s="385"/>
      <c r="CG77" s="385"/>
      <c r="CH77" s="385"/>
      <c r="CI77" s="385"/>
      <c r="CJ77" s="385"/>
      <c r="CK77" s="385"/>
      <c r="CL77" s="385"/>
      <c r="CM77" s="385"/>
      <c r="CN77" s="385"/>
      <c r="CO77" s="385"/>
      <c r="CP77" s="385"/>
      <c r="CQ77" s="385"/>
      <c r="CR77" s="385"/>
      <c r="CS77" s="385"/>
      <c r="CT77" s="385"/>
      <c r="CU77" s="385"/>
      <c r="CV77" s="385"/>
      <c r="CW77" s="385"/>
      <c r="CX77" s="385"/>
      <c r="CY77" s="385"/>
      <c r="CZ77" s="385"/>
      <c r="DA77" s="385"/>
    </row>
    <row r="78" spans="1:105" ht="10.5" customHeight="1"/>
    <row r="79" spans="1:105" s="84" customFormat="1" ht="45" customHeight="1">
      <c r="A79" s="368" t="s">
        <v>220</v>
      </c>
      <c r="B79" s="369"/>
      <c r="C79" s="369"/>
      <c r="D79" s="369"/>
      <c r="E79" s="369"/>
      <c r="F79" s="369"/>
      <c r="G79" s="370"/>
      <c r="H79" s="368" t="s">
        <v>0</v>
      </c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70"/>
      <c r="BD79" s="368" t="s">
        <v>265</v>
      </c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70"/>
      <c r="BT79" s="368" t="s">
        <v>266</v>
      </c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69"/>
      <c r="CF79" s="369"/>
      <c r="CG79" s="369"/>
      <c r="CH79" s="369"/>
      <c r="CI79" s="370"/>
      <c r="CJ79" s="368" t="s">
        <v>267</v>
      </c>
      <c r="CK79" s="369"/>
      <c r="CL79" s="369"/>
      <c r="CM79" s="369"/>
      <c r="CN79" s="369"/>
      <c r="CO79" s="369"/>
      <c r="CP79" s="369"/>
      <c r="CQ79" s="369"/>
      <c r="CR79" s="369"/>
      <c r="CS79" s="369"/>
      <c r="CT79" s="369"/>
      <c r="CU79" s="369"/>
      <c r="CV79" s="369"/>
      <c r="CW79" s="369"/>
      <c r="CX79" s="369"/>
      <c r="CY79" s="369"/>
      <c r="CZ79" s="369"/>
      <c r="DA79" s="370"/>
    </row>
    <row r="80" spans="1:105" s="85" customFormat="1" ht="12.75">
      <c r="A80" s="356">
        <v>1</v>
      </c>
      <c r="B80" s="356"/>
      <c r="C80" s="356"/>
      <c r="D80" s="356"/>
      <c r="E80" s="356"/>
      <c r="F80" s="356"/>
      <c r="G80" s="356"/>
      <c r="H80" s="356">
        <v>2</v>
      </c>
      <c r="I80" s="356"/>
      <c r="J80" s="356"/>
      <c r="K80" s="356"/>
      <c r="L80" s="356"/>
      <c r="M80" s="356"/>
      <c r="N80" s="356"/>
      <c r="O80" s="356"/>
      <c r="P80" s="356"/>
      <c r="Q80" s="356"/>
      <c r="R80" s="356"/>
      <c r="S80" s="356"/>
      <c r="T80" s="356"/>
      <c r="U80" s="356"/>
      <c r="V80" s="356"/>
      <c r="W80" s="356"/>
      <c r="X80" s="356"/>
      <c r="Y80" s="356"/>
      <c r="Z80" s="356"/>
      <c r="AA80" s="356"/>
      <c r="AB80" s="356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>
        <v>3</v>
      </c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>
        <v>4</v>
      </c>
      <c r="BU80" s="356"/>
      <c r="BV80" s="356"/>
      <c r="BW80" s="356"/>
      <c r="BX80" s="356"/>
      <c r="BY80" s="356"/>
      <c r="BZ80" s="356"/>
      <c r="CA80" s="356"/>
      <c r="CB80" s="356"/>
      <c r="CC80" s="356"/>
      <c r="CD80" s="356"/>
      <c r="CE80" s="356"/>
      <c r="CF80" s="356"/>
      <c r="CG80" s="356"/>
      <c r="CH80" s="356"/>
      <c r="CI80" s="356"/>
      <c r="CJ80" s="356">
        <v>5</v>
      </c>
      <c r="CK80" s="356"/>
      <c r="CL80" s="356"/>
      <c r="CM80" s="356"/>
      <c r="CN80" s="356"/>
      <c r="CO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</row>
    <row r="81" spans="1:105" s="86" customFormat="1" ht="15" customHeight="1">
      <c r="A81" s="377"/>
      <c r="B81" s="377"/>
      <c r="C81" s="377"/>
      <c r="D81" s="377"/>
      <c r="E81" s="377"/>
      <c r="F81" s="377"/>
      <c r="G81" s="377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22"/>
      <c r="BO81" s="322"/>
      <c r="BP81" s="322"/>
      <c r="BQ81" s="322"/>
      <c r="BR81" s="322"/>
      <c r="BS81" s="322"/>
      <c r="BT81" s="322"/>
      <c r="BU81" s="322"/>
      <c r="BV81" s="322"/>
      <c r="BW81" s="322"/>
      <c r="BX81" s="322"/>
      <c r="BY81" s="322"/>
      <c r="BZ81" s="322"/>
      <c r="CA81" s="322"/>
      <c r="CB81" s="322"/>
      <c r="CC81" s="322"/>
      <c r="CD81" s="322"/>
      <c r="CE81" s="322"/>
      <c r="CF81" s="322"/>
      <c r="CG81" s="322"/>
      <c r="CH81" s="322"/>
      <c r="CI81" s="322"/>
      <c r="CJ81" s="322"/>
      <c r="CK81" s="322"/>
      <c r="CL81" s="322"/>
      <c r="CM81" s="322"/>
      <c r="CN81" s="322"/>
      <c r="CO81" s="322"/>
      <c r="CP81" s="322"/>
      <c r="CQ81" s="322"/>
      <c r="CR81" s="322"/>
      <c r="CS81" s="322"/>
      <c r="CT81" s="322"/>
      <c r="CU81" s="322"/>
      <c r="CV81" s="322"/>
      <c r="CW81" s="322"/>
      <c r="CX81" s="322"/>
      <c r="CY81" s="322"/>
      <c r="CZ81" s="322"/>
      <c r="DA81" s="322"/>
    </row>
    <row r="82" spans="1:105" s="86" customFormat="1" ht="15" customHeight="1">
      <c r="A82" s="377"/>
      <c r="B82" s="377"/>
      <c r="C82" s="377"/>
      <c r="D82" s="377"/>
      <c r="E82" s="377"/>
      <c r="F82" s="377"/>
      <c r="G82" s="377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/>
      <c r="AM82" s="386"/>
      <c r="AN82" s="386"/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22"/>
      <c r="BE82" s="322"/>
      <c r="BF82" s="322"/>
      <c r="BG82" s="322"/>
      <c r="BH82" s="322"/>
      <c r="BI82" s="322"/>
      <c r="BJ82" s="322"/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2"/>
      <c r="BW82" s="322"/>
      <c r="BX82" s="322"/>
      <c r="BY82" s="322"/>
      <c r="BZ82" s="322"/>
      <c r="CA82" s="322"/>
      <c r="CB82" s="322"/>
      <c r="CC82" s="322"/>
      <c r="CD82" s="322"/>
      <c r="CE82" s="322"/>
      <c r="CF82" s="322"/>
      <c r="CG82" s="322"/>
      <c r="CH82" s="322"/>
      <c r="CI82" s="322"/>
      <c r="CJ82" s="322"/>
      <c r="CK82" s="322"/>
      <c r="CL82" s="322"/>
      <c r="CM82" s="322"/>
      <c r="CN82" s="322"/>
      <c r="CO82" s="322"/>
      <c r="CP82" s="322"/>
      <c r="CQ82" s="322"/>
      <c r="CR82" s="322"/>
      <c r="CS82" s="322"/>
      <c r="CT82" s="322"/>
      <c r="CU82" s="322"/>
      <c r="CV82" s="322"/>
      <c r="CW82" s="322"/>
      <c r="CX82" s="322"/>
      <c r="CY82" s="322"/>
      <c r="CZ82" s="322"/>
      <c r="DA82" s="322"/>
    </row>
    <row r="83" spans="1:105" s="86" customFormat="1" ht="15" customHeight="1">
      <c r="A83" s="377"/>
      <c r="B83" s="377"/>
      <c r="C83" s="377"/>
      <c r="D83" s="377"/>
      <c r="E83" s="377"/>
      <c r="F83" s="377"/>
      <c r="G83" s="377"/>
      <c r="H83" s="340" t="s">
        <v>229</v>
      </c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1"/>
      <c r="BD83" s="322" t="s">
        <v>7</v>
      </c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2"/>
      <c r="BQ83" s="322"/>
      <c r="BR83" s="322"/>
      <c r="BS83" s="322"/>
      <c r="BT83" s="322" t="s">
        <v>7</v>
      </c>
      <c r="BU83" s="322"/>
      <c r="BV83" s="322"/>
      <c r="BW83" s="322"/>
      <c r="BX83" s="322"/>
      <c r="BY83" s="322"/>
      <c r="BZ83" s="322"/>
      <c r="CA83" s="322"/>
      <c r="CB83" s="322"/>
      <c r="CC83" s="322"/>
      <c r="CD83" s="322"/>
      <c r="CE83" s="322"/>
      <c r="CF83" s="322"/>
      <c r="CG83" s="322"/>
      <c r="CH83" s="322"/>
      <c r="CI83" s="322"/>
      <c r="CJ83" s="322"/>
      <c r="CK83" s="322"/>
      <c r="CL83" s="322"/>
      <c r="CM83" s="322"/>
      <c r="CN83" s="322"/>
      <c r="CO83" s="322"/>
      <c r="CP83" s="322"/>
      <c r="CQ83" s="322"/>
      <c r="CR83" s="322"/>
      <c r="CS83" s="322"/>
      <c r="CT83" s="322"/>
      <c r="CU83" s="322"/>
      <c r="CV83" s="322"/>
      <c r="CW83" s="322"/>
      <c r="CX83" s="322"/>
      <c r="CY83" s="322"/>
      <c r="CZ83" s="322"/>
      <c r="DA83" s="322"/>
    </row>
    <row r="85" spans="1:105" s="82" customFormat="1" ht="14.25">
      <c r="A85" s="364" t="s">
        <v>275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4"/>
      <c r="BB85" s="364"/>
      <c r="BC85" s="364"/>
      <c r="BD85" s="364"/>
      <c r="BE85" s="364"/>
      <c r="BF85" s="364"/>
      <c r="BG85" s="364"/>
      <c r="BH85" s="364"/>
      <c r="BI85" s="364"/>
      <c r="BJ85" s="364"/>
      <c r="BK85" s="364"/>
      <c r="BL85" s="364"/>
      <c r="BM85" s="364"/>
      <c r="BN85" s="364"/>
      <c r="BO85" s="364"/>
      <c r="BP85" s="364"/>
      <c r="BQ85" s="364"/>
      <c r="BR85" s="364"/>
      <c r="BS85" s="364"/>
      <c r="BT85" s="364"/>
      <c r="BU85" s="364"/>
      <c r="BV85" s="364"/>
      <c r="BW85" s="364"/>
      <c r="BX85" s="364"/>
      <c r="BY85" s="364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64"/>
      <c r="CZ85" s="364"/>
      <c r="DA85" s="364"/>
    </row>
    <row r="86" spans="1:105" ht="6" customHeight="1"/>
    <row r="87" spans="1:105" s="82" customFormat="1" ht="14.25">
      <c r="A87" s="82" t="s">
        <v>217</v>
      </c>
      <c r="X87" s="383" t="s">
        <v>442</v>
      </c>
      <c r="Y87" s="383"/>
      <c r="Z87" s="383"/>
      <c r="AA87" s="383"/>
      <c r="AB87" s="383"/>
      <c r="AC87" s="383"/>
      <c r="AD87" s="383"/>
      <c r="AE87" s="383"/>
      <c r="AF87" s="383"/>
      <c r="AG87" s="383"/>
      <c r="AH87" s="383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  <c r="AT87" s="383"/>
      <c r="AU87" s="383"/>
      <c r="AV87" s="383"/>
      <c r="AW87" s="383"/>
      <c r="AX87" s="383"/>
      <c r="AY87" s="383"/>
      <c r="AZ87" s="383"/>
      <c r="BA87" s="383"/>
      <c r="BB87" s="383"/>
      <c r="BC87" s="383"/>
      <c r="BD87" s="383"/>
      <c r="BE87" s="383"/>
      <c r="BF87" s="383"/>
      <c r="BG87" s="383"/>
      <c r="BH87" s="383"/>
      <c r="BI87" s="383"/>
      <c r="BJ87" s="383"/>
      <c r="BK87" s="383"/>
      <c r="BL87" s="383"/>
      <c r="BM87" s="383"/>
      <c r="BN87" s="383"/>
      <c r="BO87" s="383"/>
      <c r="BP87" s="383"/>
      <c r="BQ87" s="383"/>
      <c r="BR87" s="383"/>
      <c r="BS87" s="383"/>
      <c r="BT87" s="383"/>
      <c r="BU87" s="383"/>
      <c r="BV87" s="383"/>
      <c r="BW87" s="383"/>
      <c r="BX87" s="383"/>
      <c r="BY87" s="383"/>
      <c r="BZ87" s="383"/>
      <c r="CA87" s="383"/>
      <c r="CB87" s="383"/>
      <c r="CC87" s="383"/>
      <c r="CD87" s="383"/>
      <c r="CE87" s="383"/>
      <c r="CF87" s="383"/>
      <c r="CG87" s="383"/>
      <c r="CH87" s="383"/>
      <c r="CI87" s="383"/>
      <c r="CJ87" s="383"/>
      <c r="CK87" s="383"/>
      <c r="CL87" s="383"/>
      <c r="CM87" s="383"/>
      <c r="CN87" s="383"/>
      <c r="CO87" s="383"/>
      <c r="CP87" s="383"/>
      <c r="CQ87" s="383"/>
      <c r="CR87" s="383"/>
      <c r="CS87" s="383"/>
      <c r="CT87" s="383"/>
      <c r="CU87" s="383"/>
      <c r="CV87" s="383"/>
      <c r="CW87" s="383"/>
      <c r="CX87" s="383"/>
      <c r="CY87" s="383"/>
      <c r="CZ87" s="383"/>
      <c r="DA87" s="383"/>
    </row>
    <row r="88" spans="1:105" s="82" customFormat="1" ht="6" customHeight="1"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</row>
    <row r="89" spans="1:105" s="82" customFormat="1" ht="14.25">
      <c r="A89" s="384" t="s">
        <v>218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5" t="s">
        <v>449</v>
      </c>
      <c r="AQ89" s="385"/>
      <c r="AR89" s="385"/>
      <c r="AS89" s="385"/>
      <c r="AT89" s="385"/>
      <c r="AU89" s="385"/>
      <c r="AV89" s="385"/>
      <c r="AW89" s="385"/>
      <c r="AX89" s="385"/>
      <c r="AY89" s="385"/>
      <c r="AZ89" s="385"/>
      <c r="BA89" s="385"/>
      <c r="BB89" s="385"/>
      <c r="BC89" s="385"/>
      <c r="BD89" s="385"/>
      <c r="BE89" s="385"/>
      <c r="BF89" s="385"/>
      <c r="BG89" s="385"/>
      <c r="BH89" s="385"/>
      <c r="BI89" s="385"/>
      <c r="BJ89" s="385"/>
      <c r="BK89" s="385"/>
      <c r="BL89" s="385"/>
      <c r="BM89" s="385"/>
      <c r="BN89" s="385"/>
      <c r="BO89" s="385"/>
      <c r="BP89" s="385"/>
      <c r="BQ89" s="385"/>
      <c r="BR89" s="385"/>
      <c r="BS89" s="385"/>
      <c r="BT89" s="385"/>
      <c r="BU89" s="385"/>
      <c r="BV89" s="385"/>
      <c r="BW89" s="385"/>
      <c r="BX89" s="385"/>
      <c r="BY89" s="385"/>
      <c r="BZ89" s="385"/>
      <c r="CA89" s="385"/>
      <c r="CB89" s="385"/>
      <c r="CC89" s="385"/>
      <c r="CD89" s="385"/>
      <c r="CE89" s="385"/>
      <c r="CF89" s="385"/>
      <c r="CG89" s="385"/>
      <c r="CH89" s="385"/>
      <c r="CI89" s="385"/>
      <c r="CJ89" s="385"/>
      <c r="CK89" s="385"/>
      <c r="CL89" s="385"/>
      <c r="CM89" s="385"/>
      <c r="CN89" s="385"/>
      <c r="CO89" s="385"/>
      <c r="CP89" s="385"/>
      <c r="CQ89" s="385"/>
      <c r="CR89" s="385"/>
      <c r="CS89" s="385"/>
      <c r="CT89" s="385"/>
      <c r="CU89" s="385"/>
      <c r="CV89" s="385"/>
      <c r="CW89" s="385"/>
      <c r="CX89" s="385"/>
      <c r="CY89" s="385"/>
      <c r="CZ89" s="385"/>
      <c r="DA89" s="385"/>
    </row>
    <row r="90" spans="1:105" ht="10.5" customHeight="1"/>
    <row r="91" spans="1:105" s="82" customFormat="1" ht="14.25">
      <c r="A91" s="364" t="s">
        <v>276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4"/>
      <c r="BA91" s="364"/>
      <c r="BB91" s="364"/>
      <c r="BC91" s="364"/>
      <c r="BD91" s="364"/>
      <c r="BE91" s="364"/>
      <c r="BF91" s="364"/>
      <c r="BG91" s="364"/>
      <c r="BH91" s="364"/>
      <c r="BI91" s="364"/>
      <c r="BJ91" s="364"/>
      <c r="BK91" s="364"/>
      <c r="BL91" s="364"/>
      <c r="BM91" s="364"/>
      <c r="BN91" s="364"/>
      <c r="BO91" s="364"/>
      <c r="BP91" s="364"/>
      <c r="BQ91" s="364"/>
      <c r="BR91" s="364"/>
      <c r="BS91" s="364"/>
      <c r="BT91" s="364"/>
      <c r="BU91" s="364"/>
      <c r="BV91" s="364"/>
      <c r="BW91" s="364"/>
      <c r="BX91" s="364"/>
      <c r="BY91" s="364"/>
      <c r="BZ91" s="364"/>
      <c r="CA91" s="364"/>
      <c r="CB91" s="364"/>
      <c r="CC91" s="364"/>
      <c r="CD91" s="364"/>
      <c r="CE91" s="364"/>
      <c r="CF91" s="364"/>
      <c r="CG91" s="364"/>
      <c r="CH91" s="364"/>
      <c r="CI91" s="364"/>
      <c r="CJ91" s="364"/>
      <c r="CK91" s="364"/>
      <c r="CL91" s="364"/>
      <c r="CM91" s="364"/>
      <c r="CN91" s="364"/>
      <c r="CO91" s="364"/>
      <c r="CP91" s="364"/>
      <c r="CQ91" s="364"/>
      <c r="CR91" s="364"/>
      <c r="CS91" s="364"/>
      <c r="CT91" s="364"/>
      <c r="CU91" s="364"/>
      <c r="CV91" s="364"/>
      <c r="CW91" s="364"/>
      <c r="CX91" s="364"/>
      <c r="CY91" s="364"/>
      <c r="CZ91" s="364"/>
      <c r="DA91" s="364"/>
    </row>
    <row r="92" spans="1:105" ht="10.5" customHeight="1"/>
    <row r="93" spans="1:105" s="84" customFormat="1" ht="45" customHeight="1">
      <c r="A93" s="357" t="s">
        <v>220</v>
      </c>
      <c r="B93" s="358"/>
      <c r="C93" s="358"/>
      <c r="D93" s="358"/>
      <c r="E93" s="358"/>
      <c r="F93" s="358"/>
      <c r="G93" s="359"/>
      <c r="H93" s="357" t="s">
        <v>269</v>
      </c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9"/>
      <c r="AP93" s="357" t="s">
        <v>277</v>
      </c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  <c r="BC93" s="358"/>
      <c r="BD93" s="358"/>
      <c r="BE93" s="359"/>
      <c r="BF93" s="357" t="s">
        <v>278</v>
      </c>
      <c r="BG93" s="358"/>
      <c r="BH93" s="358"/>
      <c r="BI93" s="358"/>
      <c r="BJ93" s="358"/>
      <c r="BK93" s="358"/>
      <c r="BL93" s="358"/>
      <c r="BM93" s="358"/>
      <c r="BN93" s="358"/>
      <c r="BO93" s="358"/>
      <c r="BP93" s="358"/>
      <c r="BQ93" s="358"/>
      <c r="BR93" s="358"/>
      <c r="BS93" s="358"/>
      <c r="BT93" s="358"/>
      <c r="BU93" s="359"/>
      <c r="BV93" s="357" t="s">
        <v>279</v>
      </c>
      <c r="BW93" s="358"/>
      <c r="BX93" s="358"/>
      <c r="BY93" s="358"/>
      <c r="BZ93" s="358"/>
      <c r="CA93" s="358"/>
      <c r="CB93" s="358"/>
      <c r="CC93" s="358"/>
      <c r="CD93" s="358"/>
      <c r="CE93" s="358"/>
      <c r="CF93" s="358"/>
      <c r="CG93" s="358"/>
      <c r="CH93" s="358"/>
      <c r="CI93" s="358"/>
      <c r="CJ93" s="358"/>
      <c r="CK93" s="359"/>
      <c r="CL93" s="357" t="s">
        <v>235</v>
      </c>
      <c r="CM93" s="358"/>
      <c r="CN93" s="358"/>
      <c r="CO93" s="358"/>
      <c r="CP93" s="358"/>
      <c r="CQ93" s="358"/>
      <c r="CR93" s="358"/>
      <c r="CS93" s="358"/>
      <c r="CT93" s="358"/>
      <c r="CU93" s="358"/>
      <c r="CV93" s="358"/>
      <c r="CW93" s="358"/>
      <c r="CX93" s="358"/>
      <c r="CY93" s="358"/>
      <c r="CZ93" s="358"/>
      <c r="DA93" s="359"/>
    </row>
    <row r="94" spans="1:105" s="85" customFormat="1" ht="12.75">
      <c r="A94" s="356">
        <v>1</v>
      </c>
      <c r="B94" s="356"/>
      <c r="C94" s="356"/>
      <c r="D94" s="356"/>
      <c r="E94" s="356"/>
      <c r="F94" s="356"/>
      <c r="G94" s="356"/>
      <c r="H94" s="356">
        <v>2</v>
      </c>
      <c r="I94" s="356"/>
      <c r="J94" s="356"/>
      <c r="K94" s="356"/>
      <c r="L94" s="356"/>
      <c r="M94" s="356"/>
      <c r="N94" s="356"/>
      <c r="O94" s="356"/>
      <c r="P94" s="356"/>
      <c r="Q94" s="356"/>
      <c r="R94" s="356"/>
      <c r="S94" s="356"/>
      <c r="T94" s="356"/>
      <c r="U94" s="356"/>
      <c r="V94" s="356"/>
      <c r="W94" s="356"/>
      <c r="X94" s="356"/>
      <c r="Y94" s="356"/>
      <c r="Z94" s="356"/>
      <c r="AA94" s="356"/>
      <c r="AB94" s="356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>
        <v>3</v>
      </c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>
        <v>4</v>
      </c>
      <c r="BG94" s="356"/>
      <c r="BH94" s="356"/>
      <c r="BI94" s="356"/>
      <c r="BJ94" s="356"/>
      <c r="BK94" s="356"/>
      <c r="BL94" s="356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>
        <v>5</v>
      </c>
      <c r="BW94" s="356"/>
      <c r="BX94" s="356"/>
      <c r="BY94" s="356"/>
      <c r="BZ94" s="356"/>
      <c r="CA94" s="356"/>
      <c r="CB94" s="356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>
        <v>6</v>
      </c>
      <c r="CM94" s="356"/>
      <c r="CN94" s="356"/>
      <c r="CO94" s="356"/>
      <c r="CP94" s="356"/>
      <c r="CQ94" s="356"/>
      <c r="CR94" s="356"/>
      <c r="CS94" s="356"/>
      <c r="CT94" s="356"/>
      <c r="CU94" s="356"/>
      <c r="CV94" s="356"/>
      <c r="CW94" s="356"/>
      <c r="CX94" s="356"/>
      <c r="CY94" s="356"/>
      <c r="CZ94" s="356"/>
      <c r="DA94" s="356"/>
    </row>
    <row r="95" spans="1:105" s="86" customFormat="1" ht="15" customHeight="1">
      <c r="A95" s="377" t="s">
        <v>244</v>
      </c>
      <c r="B95" s="377"/>
      <c r="C95" s="377"/>
      <c r="D95" s="377"/>
      <c r="E95" s="377"/>
      <c r="F95" s="377"/>
      <c r="G95" s="377"/>
      <c r="H95" s="386" t="s">
        <v>425</v>
      </c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  <c r="T95" s="386"/>
      <c r="U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M95" s="386"/>
      <c r="AN95" s="386"/>
      <c r="AO95" s="386"/>
      <c r="AP95" s="322">
        <v>1</v>
      </c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>
        <v>12</v>
      </c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87">
        <v>10412.5</v>
      </c>
      <c r="BW95" s="387"/>
      <c r="BX95" s="387"/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/>
      <c r="CK95" s="387"/>
      <c r="CL95" s="387">
        <f>BF95*BV95</f>
        <v>124950</v>
      </c>
      <c r="CM95" s="387"/>
      <c r="CN95" s="387"/>
      <c r="CO95" s="387"/>
      <c r="CP95" s="387"/>
      <c r="CQ95" s="387"/>
      <c r="CR95" s="387"/>
      <c r="CS95" s="387"/>
      <c r="CT95" s="387"/>
      <c r="CU95" s="387"/>
      <c r="CV95" s="387"/>
      <c r="CW95" s="387"/>
      <c r="CX95" s="387"/>
      <c r="CY95" s="387"/>
      <c r="CZ95" s="387"/>
      <c r="DA95" s="387"/>
    </row>
    <row r="96" spans="1:105" s="86" customFormat="1" ht="15" customHeight="1">
      <c r="A96" s="377"/>
      <c r="B96" s="377"/>
      <c r="C96" s="377"/>
      <c r="D96" s="377"/>
      <c r="E96" s="377"/>
      <c r="F96" s="377"/>
      <c r="G96" s="377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  <c r="CR96" s="322"/>
      <c r="CS96" s="322"/>
      <c r="CT96" s="322"/>
      <c r="CU96" s="322"/>
      <c r="CV96" s="322"/>
      <c r="CW96" s="322"/>
      <c r="CX96" s="322"/>
      <c r="CY96" s="322"/>
      <c r="CZ96" s="322"/>
      <c r="DA96" s="322"/>
    </row>
    <row r="97" spans="1:105" s="86" customFormat="1" ht="15" customHeight="1">
      <c r="A97" s="377"/>
      <c r="B97" s="377"/>
      <c r="C97" s="377"/>
      <c r="D97" s="377"/>
      <c r="E97" s="377"/>
      <c r="F97" s="377"/>
      <c r="G97" s="377"/>
      <c r="H97" s="413" t="s">
        <v>280</v>
      </c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414"/>
      <c r="AJ97" s="414"/>
      <c r="AK97" s="414"/>
      <c r="AL97" s="414"/>
      <c r="AM97" s="414"/>
      <c r="AN97" s="414"/>
      <c r="AO97" s="415"/>
      <c r="AP97" s="322" t="s">
        <v>7</v>
      </c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 t="s">
        <v>7</v>
      </c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 t="s">
        <v>7</v>
      </c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87">
        <f>CL95</f>
        <v>124950</v>
      </c>
      <c r="CM97" s="387"/>
      <c r="CN97" s="387"/>
      <c r="CO97" s="387"/>
      <c r="CP97" s="387"/>
      <c r="CQ97" s="387"/>
      <c r="CR97" s="387"/>
      <c r="CS97" s="387"/>
      <c r="CT97" s="387"/>
      <c r="CU97" s="387"/>
      <c r="CV97" s="387"/>
      <c r="CW97" s="387"/>
      <c r="CX97" s="387"/>
      <c r="CY97" s="387"/>
      <c r="CZ97" s="387"/>
      <c r="DA97" s="387"/>
    </row>
    <row r="98" spans="1:105" ht="10.5" customHeight="1"/>
    <row r="99" spans="1:105" s="82" customFormat="1" ht="14.25">
      <c r="A99" s="364" t="s">
        <v>281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  <c r="V99" s="364"/>
      <c r="W99" s="364"/>
      <c r="X99" s="364"/>
      <c r="Y99" s="364"/>
      <c r="Z99" s="364"/>
      <c r="AA99" s="364"/>
      <c r="AB99" s="364"/>
      <c r="AC99" s="364"/>
      <c r="AD99" s="364"/>
      <c r="AE99" s="364"/>
      <c r="AF99" s="364"/>
      <c r="AG99" s="364"/>
      <c r="AH99" s="364"/>
      <c r="AI99" s="364"/>
      <c r="AJ99" s="364"/>
      <c r="AK99" s="364"/>
      <c r="AL99" s="364"/>
      <c r="AM99" s="364"/>
      <c r="AN99" s="364"/>
      <c r="AO99" s="364"/>
      <c r="AP99" s="364"/>
      <c r="AQ99" s="364"/>
      <c r="AR99" s="364"/>
      <c r="AS99" s="364"/>
      <c r="AT99" s="364"/>
      <c r="AU99" s="364"/>
      <c r="AV99" s="364"/>
      <c r="AW99" s="364"/>
      <c r="AX99" s="364"/>
      <c r="AY99" s="364"/>
      <c r="AZ99" s="364"/>
      <c r="BA99" s="364"/>
      <c r="BB99" s="364"/>
      <c r="BC99" s="364"/>
      <c r="BD99" s="364"/>
      <c r="BE99" s="364"/>
      <c r="BF99" s="364"/>
      <c r="BG99" s="364"/>
      <c r="BH99" s="364"/>
      <c r="BI99" s="364"/>
      <c r="BJ99" s="364"/>
      <c r="BK99" s="364"/>
      <c r="BL99" s="364"/>
      <c r="BM99" s="364"/>
      <c r="BN99" s="364"/>
      <c r="BO99" s="364"/>
      <c r="BP99" s="364"/>
      <c r="BQ99" s="364"/>
      <c r="BR99" s="364"/>
      <c r="BS99" s="364"/>
      <c r="BT99" s="364"/>
      <c r="BU99" s="364"/>
      <c r="BV99" s="364"/>
      <c r="BW99" s="364"/>
      <c r="BX99" s="364"/>
      <c r="BY99" s="364"/>
      <c r="BZ99" s="364"/>
      <c r="CA99" s="364"/>
      <c r="CB99" s="364"/>
      <c r="CC99" s="364"/>
      <c r="CD99" s="364"/>
      <c r="CE99" s="364"/>
      <c r="CF99" s="364"/>
      <c r="CG99" s="364"/>
      <c r="CH99" s="364"/>
      <c r="CI99" s="364"/>
      <c r="CJ99" s="364"/>
      <c r="CK99" s="364"/>
      <c r="CL99" s="364"/>
      <c r="CM99" s="364"/>
      <c r="CN99" s="364"/>
      <c r="CO99" s="364"/>
      <c r="CP99" s="364"/>
      <c r="CQ99" s="364"/>
      <c r="CR99" s="364"/>
      <c r="CS99" s="364"/>
      <c r="CT99" s="364"/>
      <c r="CU99" s="364"/>
      <c r="CV99" s="364"/>
      <c r="CW99" s="364"/>
      <c r="CX99" s="364"/>
      <c r="CY99" s="364"/>
      <c r="CZ99" s="364"/>
      <c r="DA99" s="364"/>
    </row>
    <row r="100" spans="1:105" ht="10.5" customHeight="1"/>
    <row r="101" spans="1:105" s="84" customFormat="1" ht="45" customHeight="1">
      <c r="A101" s="368" t="s">
        <v>220</v>
      </c>
      <c r="B101" s="369"/>
      <c r="C101" s="369"/>
      <c r="D101" s="369"/>
      <c r="E101" s="369"/>
      <c r="F101" s="369"/>
      <c r="G101" s="370"/>
      <c r="H101" s="368" t="s">
        <v>269</v>
      </c>
      <c r="I101" s="369"/>
      <c r="J101" s="369"/>
      <c r="K101" s="369"/>
      <c r="L101" s="369"/>
      <c r="M101" s="369"/>
      <c r="N101" s="369"/>
      <c r="O101" s="369"/>
      <c r="P101" s="369"/>
      <c r="Q101" s="369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70"/>
      <c r="BD101" s="368" t="s">
        <v>282</v>
      </c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70"/>
      <c r="BT101" s="368" t="s">
        <v>283</v>
      </c>
      <c r="BU101" s="369"/>
      <c r="BV101" s="369"/>
      <c r="BW101" s="369"/>
      <c r="BX101" s="369"/>
      <c r="BY101" s="369"/>
      <c r="BZ101" s="369"/>
      <c r="CA101" s="369"/>
      <c r="CB101" s="369"/>
      <c r="CC101" s="369"/>
      <c r="CD101" s="369"/>
      <c r="CE101" s="369"/>
      <c r="CF101" s="369"/>
      <c r="CG101" s="369"/>
      <c r="CH101" s="369"/>
      <c r="CI101" s="370"/>
      <c r="CJ101" s="368" t="s">
        <v>284</v>
      </c>
      <c r="CK101" s="369"/>
      <c r="CL101" s="369"/>
      <c r="CM101" s="369"/>
      <c r="CN101" s="369"/>
      <c r="CO101" s="369"/>
      <c r="CP101" s="369"/>
      <c r="CQ101" s="369"/>
      <c r="CR101" s="369"/>
      <c r="CS101" s="369"/>
      <c r="CT101" s="369"/>
      <c r="CU101" s="369"/>
      <c r="CV101" s="369"/>
      <c r="CW101" s="369"/>
      <c r="CX101" s="369"/>
      <c r="CY101" s="369"/>
      <c r="CZ101" s="369"/>
      <c r="DA101" s="370"/>
    </row>
    <row r="102" spans="1:105" s="85" customFormat="1" ht="12.75">
      <c r="A102" s="356">
        <v>1</v>
      </c>
      <c r="B102" s="356"/>
      <c r="C102" s="356"/>
      <c r="D102" s="356"/>
      <c r="E102" s="356"/>
      <c r="F102" s="356"/>
      <c r="G102" s="356"/>
      <c r="H102" s="356">
        <v>2</v>
      </c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356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>
        <v>3</v>
      </c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>
        <v>4</v>
      </c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>
        <v>5</v>
      </c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</row>
    <row r="103" spans="1:105" s="86" customFormat="1" ht="15" customHeight="1">
      <c r="A103" s="377" t="s">
        <v>244</v>
      </c>
      <c r="B103" s="377"/>
      <c r="C103" s="377"/>
      <c r="D103" s="377"/>
      <c r="E103" s="377"/>
      <c r="F103" s="377"/>
      <c r="G103" s="377"/>
      <c r="H103" s="386" t="s">
        <v>320</v>
      </c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/>
      <c r="U103" s="386"/>
      <c r="V103" s="386"/>
      <c r="W103" s="386"/>
      <c r="X103" s="386"/>
      <c r="Y103" s="386"/>
      <c r="Z103" s="386"/>
      <c r="AA103" s="386"/>
      <c r="AB103" s="386"/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22">
        <f>CJ103/BT103</f>
        <v>30</v>
      </c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>
        <v>1000</v>
      </c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87">
        <v>30000</v>
      </c>
      <c r="CK103" s="387"/>
      <c r="CL103" s="387"/>
      <c r="CM103" s="387"/>
      <c r="CN103" s="387"/>
      <c r="CO103" s="387"/>
      <c r="CP103" s="387"/>
      <c r="CQ103" s="387"/>
      <c r="CR103" s="387"/>
      <c r="CS103" s="387"/>
      <c r="CT103" s="387"/>
      <c r="CU103" s="387"/>
      <c r="CV103" s="387"/>
      <c r="CW103" s="387"/>
      <c r="CX103" s="387"/>
      <c r="CY103" s="387"/>
      <c r="CZ103" s="387"/>
      <c r="DA103" s="387"/>
    </row>
    <row r="104" spans="1:105" s="86" customFormat="1" ht="15" customHeight="1">
      <c r="A104" s="377"/>
      <c r="B104" s="377"/>
      <c r="C104" s="377"/>
      <c r="D104" s="377"/>
      <c r="E104" s="377"/>
      <c r="F104" s="377"/>
      <c r="G104" s="377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/>
      <c r="U104" s="386"/>
      <c r="V104" s="386"/>
      <c r="W104" s="386"/>
      <c r="X104" s="386"/>
      <c r="Y104" s="386"/>
      <c r="Z104" s="386"/>
      <c r="AA104" s="386"/>
      <c r="AB104" s="386"/>
      <c r="AC104" s="386"/>
      <c r="AD104" s="386"/>
      <c r="AE104" s="386"/>
      <c r="AF104" s="386"/>
      <c r="AG104" s="386"/>
      <c r="AH104" s="386"/>
      <c r="AI104" s="386"/>
      <c r="AJ104" s="386"/>
      <c r="AK104" s="386"/>
      <c r="AL104" s="386"/>
      <c r="AM104" s="386"/>
      <c r="AN104" s="386"/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2"/>
      <c r="CC104" s="322"/>
      <c r="CD104" s="322"/>
      <c r="CE104" s="322"/>
      <c r="CF104" s="322"/>
      <c r="CG104" s="322"/>
      <c r="CH104" s="322"/>
      <c r="CI104" s="322"/>
      <c r="CJ104" s="322"/>
      <c r="CK104" s="322"/>
      <c r="CL104" s="322"/>
      <c r="CM104" s="322"/>
      <c r="CN104" s="322"/>
      <c r="CO104" s="322"/>
      <c r="CP104" s="322"/>
      <c r="CQ104" s="322"/>
      <c r="CR104" s="322"/>
      <c r="CS104" s="322"/>
      <c r="CT104" s="322"/>
      <c r="CU104" s="322"/>
      <c r="CV104" s="322"/>
      <c r="CW104" s="322"/>
      <c r="CX104" s="322"/>
      <c r="CY104" s="322"/>
      <c r="CZ104" s="322"/>
      <c r="DA104" s="322"/>
    </row>
    <row r="105" spans="1:105" s="86" customFormat="1" ht="15" customHeight="1">
      <c r="A105" s="377"/>
      <c r="B105" s="377"/>
      <c r="C105" s="377"/>
      <c r="D105" s="377"/>
      <c r="E105" s="377"/>
      <c r="F105" s="377"/>
      <c r="G105" s="377"/>
      <c r="H105" s="340" t="s">
        <v>229</v>
      </c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0"/>
      <c r="AT105" s="340"/>
      <c r="AU105" s="340"/>
      <c r="AV105" s="340"/>
      <c r="AW105" s="340"/>
      <c r="AX105" s="340"/>
      <c r="AY105" s="340"/>
      <c r="AZ105" s="340"/>
      <c r="BA105" s="340"/>
      <c r="BB105" s="340"/>
      <c r="BC105" s="341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87">
        <f>CJ103</f>
        <v>30000</v>
      </c>
      <c r="CK105" s="387"/>
      <c r="CL105" s="387"/>
      <c r="CM105" s="387"/>
      <c r="CN105" s="387"/>
      <c r="CO105" s="387"/>
      <c r="CP105" s="387"/>
      <c r="CQ105" s="387"/>
      <c r="CR105" s="387"/>
      <c r="CS105" s="387"/>
      <c r="CT105" s="387"/>
      <c r="CU105" s="387"/>
      <c r="CV105" s="387"/>
      <c r="CW105" s="387"/>
      <c r="CX105" s="387"/>
      <c r="CY105" s="387"/>
      <c r="CZ105" s="387"/>
      <c r="DA105" s="387"/>
    </row>
    <row r="106" spans="1:105" ht="10.5" customHeight="1"/>
    <row r="107" spans="1:105" s="82" customFormat="1" ht="14.25">
      <c r="A107" s="364" t="s">
        <v>285</v>
      </c>
      <c r="B107" s="364"/>
      <c r="C107" s="364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  <c r="V107" s="364"/>
      <c r="W107" s="364"/>
      <c r="X107" s="364"/>
      <c r="Y107" s="364"/>
      <c r="Z107" s="364"/>
      <c r="AA107" s="364"/>
      <c r="AB107" s="364"/>
      <c r="AC107" s="364"/>
      <c r="AD107" s="364"/>
      <c r="AE107" s="364"/>
      <c r="AF107" s="364"/>
      <c r="AG107" s="364"/>
      <c r="AH107" s="364"/>
      <c r="AI107" s="364"/>
      <c r="AJ107" s="364"/>
      <c r="AK107" s="364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64"/>
      <c r="BE107" s="364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64"/>
      <c r="BU107" s="364"/>
      <c r="BV107" s="364"/>
      <c r="BW107" s="364"/>
      <c r="BX107" s="364"/>
      <c r="BY107" s="364"/>
      <c r="BZ107" s="364"/>
      <c r="CA107" s="364"/>
      <c r="CB107" s="364"/>
      <c r="CC107" s="364"/>
      <c r="CD107" s="364"/>
      <c r="CE107" s="364"/>
      <c r="CF107" s="364"/>
      <c r="CG107" s="364"/>
      <c r="CH107" s="364"/>
      <c r="CI107" s="364"/>
      <c r="CJ107" s="364"/>
      <c r="CK107" s="364"/>
      <c r="CL107" s="364"/>
      <c r="CM107" s="364"/>
      <c r="CN107" s="364"/>
      <c r="CO107" s="364"/>
      <c r="CP107" s="364"/>
      <c r="CQ107" s="364"/>
      <c r="CR107" s="364"/>
      <c r="CS107" s="364"/>
      <c r="CT107" s="364"/>
      <c r="CU107" s="364"/>
      <c r="CV107" s="364"/>
      <c r="CW107" s="364"/>
      <c r="CX107" s="364"/>
      <c r="CY107" s="364"/>
      <c r="CZ107" s="364"/>
      <c r="DA107" s="364"/>
    </row>
    <row r="108" spans="1:105" ht="10.5" customHeight="1"/>
    <row r="109" spans="1:105" s="84" customFormat="1" ht="45" customHeight="1">
      <c r="A109" s="357" t="s">
        <v>220</v>
      </c>
      <c r="B109" s="358"/>
      <c r="C109" s="358"/>
      <c r="D109" s="358"/>
      <c r="E109" s="358"/>
      <c r="F109" s="358"/>
      <c r="G109" s="359"/>
      <c r="H109" s="357" t="s">
        <v>0</v>
      </c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  <c r="AM109" s="358"/>
      <c r="AN109" s="358"/>
      <c r="AO109" s="359"/>
      <c r="AP109" s="357" t="s">
        <v>286</v>
      </c>
      <c r="AQ109" s="358"/>
      <c r="AR109" s="358"/>
      <c r="AS109" s="358"/>
      <c r="AT109" s="358"/>
      <c r="AU109" s="358"/>
      <c r="AV109" s="358"/>
      <c r="AW109" s="358"/>
      <c r="AX109" s="358"/>
      <c r="AY109" s="358"/>
      <c r="AZ109" s="358"/>
      <c r="BA109" s="358"/>
      <c r="BB109" s="358"/>
      <c r="BC109" s="358"/>
      <c r="BD109" s="358"/>
      <c r="BE109" s="359"/>
      <c r="BF109" s="357" t="s">
        <v>287</v>
      </c>
      <c r="BG109" s="358"/>
      <c r="BH109" s="358"/>
      <c r="BI109" s="358"/>
      <c r="BJ109" s="358"/>
      <c r="BK109" s="358"/>
      <c r="BL109" s="358"/>
      <c r="BM109" s="358"/>
      <c r="BN109" s="358"/>
      <c r="BO109" s="358"/>
      <c r="BP109" s="358"/>
      <c r="BQ109" s="358"/>
      <c r="BR109" s="358"/>
      <c r="BS109" s="358"/>
      <c r="BT109" s="358"/>
      <c r="BU109" s="359"/>
      <c r="BV109" s="357" t="s">
        <v>288</v>
      </c>
      <c r="BW109" s="358"/>
      <c r="BX109" s="358"/>
      <c r="BY109" s="358"/>
      <c r="BZ109" s="358"/>
      <c r="CA109" s="358"/>
      <c r="CB109" s="358"/>
      <c r="CC109" s="358"/>
      <c r="CD109" s="358"/>
      <c r="CE109" s="358"/>
      <c r="CF109" s="358"/>
      <c r="CG109" s="358"/>
      <c r="CH109" s="358"/>
      <c r="CI109" s="358"/>
      <c r="CJ109" s="358"/>
      <c r="CK109" s="359"/>
      <c r="CL109" s="357" t="s">
        <v>289</v>
      </c>
      <c r="CM109" s="358"/>
      <c r="CN109" s="358"/>
      <c r="CO109" s="358"/>
      <c r="CP109" s="358"/>
      <c r="CQ109" s="358"/>
      <c r="CR109" s="358"/>
      <c r="CS109" s="358"/>
      <c r="CT109" s="358"/>
      <c r="CU109" s="358"/>
      <c r="CV109" s="358"/>
      <c r="CW109" s="358"/>
      <c r="CX109" s="358"/>
      <c r="CY109" s="358"/>
      <c r="CZ109" s="358"/>
      <c r="DA109" s="359"/>
    </row>
    <row r="110" spans="1:105" s="85" customFormat="1" ht="12.75">
      <c r="A110" s="356">
        <v>1</v>
      </c>
      <c r="B110" s="356"/>
      <c r="C110" s="356"/>
      <c r="D110" s="356"/>
      <c r="E110" s="356"/>
      <c r="F110" s="356"/>
      <c r="G110" s="356"/>
      <c r="H110" s="356">
        <v>2</v>
      </c>
      <c r="I110" s="356"/>
      <c r="J110" s="356"/>
      <c r="K110" s="356"/>
      <c r="L110" s="356"/>
      <c r="M110" s="356"/>
      <c r="N110" s="356"/>
      <c r="O110" s="356"/>
      <c r="P110" s="356"/>
      <c r="Q110" s="356"/>
      <c r="R110" s="356"/>
      <c r="S110" s="356"/>
      <c r="T110" s="356"/>
      <c r="U110" s="356"/>
      <c r="V110" s="356"/>
      <c r="W110" s="356"/>
      <c r="X110" s="356"/>
      <c r="Y110" s="356"/>
      <c r="Z110" s="356"/>
      <c r="AA110" s="356"/>
      <c r="AB110" s="356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>
        <v>4</v>
      </c>
      <c r="AQ110" s="356"/>
      <c r="AR110" s="356"/>
      <c r="AS110" s="356"/>
      <c r="AT110" s="356"/>
      <c r="AU110" s="356"/>
      <c r="AV110" s="356"/>
      <c r="AW110" s="356"/>
      <c r="AX110" s="356"/>
      <c r="AY110" s="356"/>
      <c r="AZ110" s="356"/>
      <c r="BA110" s="356"/>
      <c r="BB110" s="356"/>
      <c r="BC110" s="356"/>
      <c r="BD110" s="356"/>
      <c r="BE110" s="356"/>
      <c r="BF110" s="356">
        <v>5</v>
      </c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>
        <v>6</v>
      </c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>
        <v>6</v>
      </c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  <c r="CY110" s="356"/>
      <c r="CZ110" s="356"/>
      <c r="DA110" s="356"/>
    </row>
    <row r="111" spans="1:105" s="86" customFormat="1" ht="15" customHeight="1">
      <c r="A111" s="377" t="s">
        <v>244</v>
      </c>
      <c r="B111" s="377"/>
      <c r="C111" s="377"/>
      <c r="D111" s="377"/>
      <c r="E111" s="377"/>
      <c r="F111" s="377"/>
      <c r="G111" s="377"/>
      <c r="H111" s="386" t="s">
        <v>420</v>
      </c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22">
        <f>CL111/BF111</f>
        <v>69.283490456560884</v>
      </c>
      <c r="AQ111" s="322"/>
      <c r="AR111" s="322"/>
      <c r="AS111" s="322"/>
      <c r="AT111" s="322"/>
      <c r="AU111" s="322"/>
      <c r="AV111" s="322"/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>
        <v>29320.404999999999</v>
      </c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>
        <v>0</v>
      </c>
      <c r="BW111" s="322"/>
      <c r="BX111" s="322"/>
      <c r="BY111" s="322"/>
      <c r="BZ111" s="322"/>
      <c r="CA111" s="322"/>
      <c r="CB111" s="322"/>
      <c r="CC111" s="322"/>
      <c r="CD111" s="322"/>
      <c r="CE111" s="322"/>
      <c r="CF111" s="322"/>
      <c r="CG111" s="322"/>
      <c r="CH111" s="322"/>
      <c r="CI111" s="322"/>
      <c r="CJ111" s="322"/>
      <c r="CK111" s="322"/>
      <c r="CL111" s="387">
        <v>2031420</v>
      </c>
      <c r="CM111" s="387"/>
      <c r="CN111" s="387"/>
      <c r="CO111" s="387"/>
      <c r="CP111" s="387"/>
      <c r="CQ111" s="387"/>
      <c r="CR111" s="387"/>
      <c r="CS111" s="387"/>
      <c r="CT111" s="387"/>
      <c r="CU111" s="387"/>
      <c r="CV111" s="387"/>
      <c r="CW111" s="387"/>
      <c r="CX111" s="387"/>
      <c r="CY111" s="387"/>
      <c r="CZ111" s="387"/>
      <c r="DA111" s="387"/>
    </row>
    <row r="112" spans="1:105" s="86" customFormat="1" ht="15" customHeight="1">
      <c r="A112" s="377" t="s">
        <v>134</v>
      </c>
      <c r="B112" s="377"/>
      <c r="C112" s="377"/>
      <c r="D112" s="377"/>
      <c r="E112" s="377"/>
      <c r="F112" s="377"/>
      <c r="G112" s="377"/>
      <c r="H112" s="386" t="s">
        <v>322</v>
      </c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/>
      <c r="AJ112" s="386"/>
      <c r="AK112" s="386"/>
      <c r="AL112" s="386"/>
      <c r="AM112" s="386"/>
      <c r="AN112" s="386"/>
      <c r="AO112" s="386"/>
      <c r="AP112" s="322">
        <f>CL112/BF112</f>
        <v>1881.9547715501769</v>
      </c>
      <c r="AQ112" s="322"/>
      <c r="AR112" s="322"/>
      <c r="AS112" s="322"/>
      <c r="AT112" s="322"/>
      <c r="AU112" s="322"/>
      <c r="AV112" s="322"/>
      <c r="AW112" s="322"/>
      <c r="AX112" s="322"/>
      <c r="AY112" s="322"/>
      <c r="AZ112" s="322"/>
      <c r="BA112" s="322"/>
      <c r="BB112" s="322"/>
      <c r="BC112" s="322"/>
      <c r="BD112" s="322"/>
      <c r="BE112" s="322"/>
      <c r="BF112" s="322">
        <v>7.8003999999999998</v>
      </c>
      <c r="BG112" s="322"/>
      <c r="BH112" s="322"/>
      <c r="BI112" s="322"/>
      <c r="BJ112" s="322"/>
      <c r="BK112" s="322"/>
      <c r="BL112" s="322"/>
      <c r="BM112" s="322"/>
      <c r="BN112" s="322"/>
      <c r="BO112" s="322"/>
      <c r="BP112" s="322"/>
      <c r="BQ112" s="322"/>
      <c r="BR112" s="322"/>
      <c r="BS112" s="322"/>
      <c r="BT112" s="322"/>
      <c r="BU112" s="322"/>
      <c r="BV112" s="322">
        <v>0</v>
      </c>
      <c r="BW112" s="322"/>
      <c r="BX112" s="322"/>
      <c r="BY112" s="322"/>
      <c r="BZ112" s="322"/>
      <c r="CA112" s="322"/>
      <c r="CB112" s="322"/>
      <c r="CC112" s="322"/>
      <c r="CD112" s="322"/>
      <c r="CE112" s="322"/>
      <c r="CF112" s="322"/>
      <c r="CG112" s="322"/>
      <c r="CH112" s="322"/>
      <c r="CI112" s="322"/>
      <c r="CJ112" s="322"/>
      <c r="CK112" s="322"/>
      <c r="CL112" s="387">
        <v>14680</v>
      </c>
      <c r="CM112" s="387"/>
      <c r="CN112" s="387"/>
      <c r="CO112" s="387"/>
      <c r="CP112" s="387"/>
      <c r="CQ112" s="387"/>
      <c r="CR112" s="387"/>
      <c r="CS112" s="387"/>
      <c r="CT112" s="387"/>
      <c r="CU112" s="387"/>
      <c r="CV112" s="387"/>
      <c r="CW112" s="387"/>
      <c r="CX112" s="387"/>
      <c r="CY112" s="387"/>
      <c r="CZ112" s="387"/>
      <c r="DA112" s="387"/>
    </row>
    <row r="113" spans="1:105" s="86" customFormat="1" ht="15" customHeight="1">
      <c r="A113" s="377"/>
      <c r="B113" s="377"/>
      <c r="C113" s="377"/>
      <c r="D113" s="377"/>
      <c r="E113" s="377"/>
      <c r="F113" s="377"/>
      <c r="G113" s="377"/>
      <c r="H113" s="339" t="s">
        <v>229</v>
      </c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1"/>
      <c r="AP113" s="322" t="s">
        <v>7</v>
      </c>
      <c r="AQ113" s="322"/>
      <c r="AR113" s="322"/>
      <c r="AS113" s="322"/>
      <c r="AT113" s="322"/>
      <c r="AU113" s="322"/>
      <c r="AV113" s="322"/>
      <c r="AW113" s="322"/>
      <c r="AX113" s="322"/>
      <c r="AY113" s="322"/>
      <c r="AZ113" s="322"/>
      <c r="BA113" s="322"/>
      <c r="BB113" s="322"/>
      <c r="BC113" s="322"/>
      <c r="BD113" s="322"/>
      <c r="BE113" s="322"/>
      <c r="BF113" s="322" t="s">
        <v>7</v>
      </c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2"/>
      <c r="BV113" s="322" t="s">
        <v>7</v>
      </c>
      <c r="BW113" s="322"/>
      <c r="BX113" s="322"/>
      <c r="BY113" s="322"/>
      <c r="BZ113" s="322"/>
      <c r="CA113" s="322"/>
      <c r="CB113" s="322"/>
      <c r="CC113" s="322"/>
      <c r="CD113" s="322"/>
      <c r="CE113" s="322"/>
      <c r="CF113" s="322"/>
      <c r="CG113" s="322"/>
      <c r="CH113" s="322"/>
      <c r="CI113" s="322"/>
      <c r="CJ113" s="322"/>
      <c r="CK113" s="322"/>
      <c r="CL113" s="387">
        <f>CL111+CL112</f>
        <v>2046100</v>
      </c>
      <c r="CM113" s="387"/>
      <c r="CN113" s="387"/>
      <c r="CO113" s="387"/>
      <c r="CP113" s="387"/>
      <c r="CQ113" s="387"/>
      <c r="CR113" s="387"/>
      <c r="CS113" s="387"/>
      <c r="CT113" s="387"/>
      <c r="CU113" s="387"/>
      <c r="CV113" s="387"/>
      <c r="CW113" s="387"/>
      <c r="CX113" s="387"/>
      <c r="CY113" s="387"/>
      <c r="CZ113" s="387"/>
      <c r="DA113" s="387"/>
    </row>
    <row r="115" spans="1:105" s="82" customFormat="1" ht="14.25">
      <c r="A115" s="364" t="s">
        <v>290</v>
      </c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  <c r="V115" s="364"/>
      <c r="W115" s="364"/>
      <c r="X115" s="364"/>
      <c r="Y115" s="364"/>
      <c r="Z115" s="364"/>
      <c r="AA115" s="364"/>
      <c r="AB115" s="364"/>
      <c r="AC115" s="364"/>
      <c r="AD115" s="364"/>
      <c r="AE115" s="364"/>
      <c r="AF115" s="364"/>
      <c r="AG115" s="364"/>
      <c r="AH115" s="364"/>
      <c r="AI115" s="364"/>
      <c r="AJ115" s="364"/>
      <c r="AK115" s="364"/>
      <c r="AL115" s="364"/>
      <c r="AM115" s="364"/>
      <c r="AN115" s="364"/>
      <c r="AO115" s="364"/>
      <c r="AP115" s="364"/>
      <c r="AQ115" s="364"/>
      <c r="AR115" s="364"/>
      <c r="AS115" s="364"/>
      <c r="AT115" s="364"/>
      <c r="AU115" s="364"/>
      <c r="AV115" s="364"/>
      <c r="AW115" s="364"/>
      <c r="AX115" s="364"/>
      <c r="AY115" s="364"/>
      <c r="AZ115" s="364"/>
      <c r="BA115" s="364"/>
      <c r="BB115" s="364"/>
      <c r="BC115" s="364"/>
      <c r="BD115" s="364"/>
      <c r="BE115" s="364"/>
      <c r="BF115" s="364"/>
      <c r="BG115" s="364"/>
      <c r="BH115" s="364"/>
      <c r="BI115" s="364"/>
      <c r="BJ115" s="364"/>
      <c r="BK115" s="364"/>
      <c r="BL115" s="364"/>
      <c r="BM115" s="364"/>
      <c r="BN115" s="364"/>
      <c r="BO115" s="364"/>
      <c r="BP115" s="364"/>
      <c r="BQ115" s="364"/>
      <c r="BR115" s="364"/>
      <c r="BS115" s="364"/>
      <c r="BT115" s="364"/>
      <c r="BU115" s="364"/>
      <c r="BV115" s="364"/>
      <c r="BW115" s="364"/>
      <c r="BX115" s="364"/>
      <c r="BY115" s="364"/>
      <c r="BZ115" s="364"/>
      <c r="CA115" s="364"/>
      <c r="CB115" s="364"/>
      <c r="CC115" s="364"/>
      <c r="CD115" s="364"/>
      <c r="CE115" s="364"/>
      <c r="CF115" s="364"/>
      <c r="CG115" s="364"/>
      <c r="CH115" s="364"/>
      <c r="CI115" s="364"/>
      <c r="CJ115" s="364"/>
      <c r="CK115" s="364"/>
      <c r="CL115" s="364"/>
      <c r="CM115" s="364"/>
      <c r="CN115" s="364"/>
      <c r="CO115" s="364"/>
      <c r="CP115" s="364"/>
      <c r="CQ115" s="364"/>
      <c r="CR115" s="364"/>
      <c r="CS115" s="364"/>
      <c r="CT115" s="364"/>
      <c r="CU115" s="364"/>
      <c r="CV115" s="364"/>
      <c r="CW115" s="364"/>
      <c r="CX115" s="364"/>
      <c r="CY115" s="364"/>
      <c r="CZ115" s="364"/>
      <c r="DA115" s="364"/>
    </row>
    <row r="116" spans="1:105" ht="10.5" customHeight="1"/>
    <row r="117" spans="1:105" s="84" customFormat="1" ht="45" customHeight="1">
      <c r="A117" s="368" t="s">
        <v>220</v>
      </c>
      <c r="B117" s="369"/>
      <c r="C117" s="369"/>
      <c r="D117" s="369"/>
      <c r="E117" s="369"/>
      <c r="F117" s="369"/>
      <c r="G117" s="370"/>
      <c r="H117" s="368" t="s">
        <v>0</v>
      </c>
      <c r="I117" s="369"/>
      <c r="J117" s="369"/>
      <c r="K117" s="369"/>
      <c r="L117" s="369"/>
      <c r="M117" s="369"/>
      <c r="N117" s="369"/>
      <c r="O117" s="369"/>
      <c r="P117" s="369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69"/>
      <c r="BB117" s="369"/>
      <c r="BC117" s="370"/>
      <c r="BD117" s="368" t="s">
        <v>291</v>
      </c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70"/>
      <c r="BT117" s="368" t="s">
        <v>292</v>
      </c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70"/>
      <c r="CJ117" s="368" t="s">
        <v>293</v>
      </c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69"/>
      <c r="CZ117" s="369"/>
      <c r="DA117" s="370"/>
    </row>
    <row r="118" spans="1:105" s="85" customFormat="1" ht="12.75">
      <c r="A118" s="356">
        <v>1</v>
      </c>
      <c r="B118" s="356"/>
      <c r="C118" s="356"/>
      <c r="D118" s="356"/>
      <c r="E118" s="356"/>
      <c r="F118" s="356"/>
      <c r="G118" s="356"/>
      <c r="H118" s="356">
        <v>2</v>
      </c>
      <c r="I118" s="356"/>
      <c r="J118" s="356"/>
      <c r="K118" s="356"/>
      <c r="L118" s="356"/>
      <c r="M118" s="356"/>
      <c r="N118" s="356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  <c r="AQ118" s="356"/>
      <c r="AR118" s="356"/>
      <c r="AS118" s="356"/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>
        <v>4</v>
      </c>
      <c r="BE118" s="356"/>
      <c r="BF118" s="356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6">
        <v>5</v>
      </c>
      <c r="BU118" s="356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6"/>
      <c r="CI118" s="356"/>
      <c r="CJ118" s="356">
        <v>6</v>
      </c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  <c r="CY118" s="356"/>
      <c r="CZ118" s="356"/>
      <c r="DA118" s="356"/>
    </row>
    <row r="119" spans="1:105" s="86" customFormat="1" ht="15" customHeight="1">
      <c r="A119" s="377"/>
      <c r="B119" s="377"/>
      <c r="C119" s="377"/>
      <c r="D119" s="377"/>
      <c r="E119" s="377"/>
      <c r="F119" s="377"/>
      <c r="G119" s="377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/>
      <c r="U119" s="386"/>
      <c r="V119" s="386"/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/>
      <c r="AP119" s="386"/>
      <c r="AQ119" s="386"/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22"/>
      <c r="BE119" s="322"/>
      <c r="BF119" s="322"/>
      <c r="BG119" s="322"/>
      <c r="BH119" s="322"/>
      <c r="BI119" s="322"/>
      <c r="BJ119" s="322"/>
      <c r="BK119" s="322"/>
      <c r="BL119" s="322"/>
      <c r="BM119" s="322"/>
      <c r="BN119" s="322"/>
      <c r="BO119" s="322"/>
      <c r="BP119" s="322"/>
      <c r="BQ119" s="322"/>
      <c r="BR119" s="322"/>
      <c r="BS119" s="322"/>
      <c r="BT119" s="322"/>
      <c r="BU119" s="322"/>
      <c r="BV119" s="322"/>
      <c r="BW119" s="322"/>
      <c r="BX119" s="322"/>
      <c r="BY119" s="322"/>
      <c r="BZ119" s="322"/>
      <c r="CA119" s="322"/>
      <c r="CB119" s="322"/>
      <c r="CC119" s="322"/>
      <c r="CD119" s="322"/>
      <c r="CE119" s="322"/>
      <c r="CF119" s="322"/>
      <c r="CG119" s="322"/>
      <c r="CH119" s="322"/>
      <c r="CI119" s="322"/>
      <c r="CJ119" s="322"/>
      <c r="CK119" s="322"/>
      <c r="CL119" s="322"/>
      <c r="CM119" s="322"/>
      <c r="CN119" s="322"/>
      <c r="CO119" s="322"/>
      <c r="CP119" s="322"/>
      <c r="CQ119" s="322"/>
      <c r="CR119" s="322"/>
      <c r="CS119" s="322"/>
      <c r="CT119" s="322"/>
      <c r="CU119" s="322"/>
      <c r="CV119" s="322"/>
      <c r="CW119" s="322"/>
      <c r="CX119" s="322"/>
      <c r="CY119" s="322"/>
      <c r="CZ119" s="322"/>
      <c r="DA119" s="322"/>
    </row>
    <row r="120" spans="1:105" s="86" customFormat="1" ht="15" customHeight="1">
      <c r="A120" s="377"/>
      <c r="B120" s="377"/>
      <c r="C120" s="377"/>
      <c r="D120" s="377"/>
      <c r="E120" s="377"/>
      <c r="F120" s="377"/>
      <c r="G120" s="377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  <c r="T120" s="386"/>
      <c r="U120" s="386"/>
      <c r="V120" s="386"/>
      <c r="W120" s="386"/>
      <c r="X120" s="386"/>
      <c r="Y120" s="386"/>
      <c r="Z120" s="386"/>
      <c r="AA120" s="386"/>
      <c r="AB120" s="386"/>
      <c r="AC120" s="386"/>
      <c r="AD120" s="386"/>
      <c r="AE120" s="386"/>
      <c r="AF120" s="386"/>
      <c r="AG120" s="386"/>
      <c r="AH120" s="386"/>
      <c r="AI120" s="386"/>
      <c r="AJ120" s="386"/>
      <c r="AK120" s="386"/>
      <c r="AL120" s="386"/>
      <c r="AM120" s="386"/>
      <c r="AN120" s="386"/>
      <c r="AO120" s="386"/>
      <c r="AP120" s="386"/>
      <c r="AQ120" s="386"/>
      <c r="AR120" s="386"/>
      <c r="AS120" s="386"/>
      <c r="AT120" s="386"/>
      <c r="AU120" s="386"/>
      <c r="AV120" s="386"/>
      <c r="AW120" s="386"/>
      <c r="AX120" s="386"/>
      <c r="AY120" s="386"/>
      <c r="AZ120" s="386"/>
      <c r="BA120" s="386"/>
      <c r="BB120" s="386"/>
      <c r="BC120" s="386"/>
      <c r="BD120" s="322"/>
      <c r="BE120" s="322"/>
      <c r="BF120" s="322"/>
      <c r="BG120" s="322"/>
      <c r="BH120" s="322"/>
      <c r="BI120" s="322"/>
      <c r="BJ120" s="322"/>
      <c r="BK120" s="322"/>
      <c r="BL120" s="322"/>
      <c r="BM120" s="322"/>
      <c r="BN120" s="322"/>
      <c r="BO120" s="322"/>
      <c r="BP120" s="322"/>
      <c r="BQ120" s="322"/>
      <c r="BR120" s="322"/>
      <c r="BS120" s="322"/>
      <c r="BT120" s="322"/>
      <c r="BU120" s="322"/>
      <c r="BV120" s="322"/>
      <c r="BW120" s="322"/>
      <c r="BX120" s="322"/>
      <c r="BY120" s="322"/>
      <c r="BZ120" s="322"/>
      <c r="CA120" s="322"/>
      <c r="CB120" s="322"/>
      <c r="CC120" s="322"/>
      <c r="CD120" s="322"/>
      <c r="CE120" s="322"/>
      <c r="CF120" s="322"/>
      <c r="CG120" s="322"/>
      <c r="CH120" s="322"/>
      <c r="CI120" s="322"/>
      <c r="CJ120" s="322"/>
      <c r="CK120" s="322"/>
      <c r="CL120" s="322"/>
      <c r="CM120" s="322"/>
      <c r="CN120" s="322"/>
      <c r="CO120" s="322"/>
      <c r="CP120" s="322"/>
      <c r="CQ120" s="322"/>
      <c r="CR120" s="322"/>
      <c r="CS120" s="322"/>
      <c r="CT120" s="322"/>
      <c r="CU120" s="322"/>
      <c r="CV120" s="322"/>
      <c r="CW120" s="322"/>
      <c r="CX120" s="322"/>
      <c r="CY120" s="322"/>
      <c r="CZ120" s="322"/>
      <c r="DA120" s="322"/>
    </row>
    <row r="121" spans="1:105" s="86" customFormat="1" ht="15" customHeight="1">
      <c r="A121" s="377"/>
      <c r="B121" s="377"/>
      <c r="C121" s="377"/>
      <c r="D121" s="377"/>
      <c r="E121" s="377"/>
      <c r="F121" s="377"/>
      <c r="G121" s="377"/>
      <c r="H121" s="340" t="s">
        <v>229</v>
      </c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  <c r="BC121" s="341"/>
      <c r="BD121" s="322" t="s">
        <v>7</v>
      </c>
      <c r="BE121" s="322"/>
      <c r="BF121" s="322"/>
      <c r="BG121" s="322"/>
      <c r="BH121" s="322"/>
      <c r="BI121" s="322"/>
      <c r="BJ121" s="322"/>
      <c r="BK121" s="322"/>
      <c r="BL121" s="322"/>
      <c r="BM121" s="322"/>
      <c r="BN121" s="322"/>
      <c r="BO121" s="322"/>
      <c r="BP121" s="322"/>
      <c r="BQ121" s="322"/>
      <c r="BR121" s="322"/>
      <c r="BS121" s="322"/>
      <c r="BT121" s="322" t="s">
        <v>7</v>
      </c>
      <c r="BU121" s="322"/>
      <c r="BV121" s="322"/>
      <c r="BW121" s="322"/>
      <c r="BX121" s="322"/>
      <c r="BY121" s="322"/>
      <c r="BZ121" s="322"/>
      <c r="CA121" s="322"/>
      <c r="CB121" s="322"/>
      <c r="CC121" s="322"/>
      <c r="CD121" s="322"/>
      <c r="CE121" s="322"/>
      <c r="CF121" s="322"/>
      <c r="CG121" s="322"/>
      <c r="CH121" s="322"/>
      <c r="CI121" s="322"/>
      <c r="CJ121" s="322" t="s">
        <v>7</v>
      </c>
      <c r="CK121" s="322"/>
      <c r="CL121" s="322"/>
      <c r="CM121" s="322"/>
      <c r="CN121" s="322"/>
      <c r="CO121" s="322"/>
      <c r="CP121" s="322"/>
      <c r="CQ121" s="322"/>
      <c r="CR121" s="322"/>
      <c r="CS121" s="322"/>
      <c r="CT121" s="322"/>
      <c r="CU121" s="322"/>
      <c r="CV121" s="322"/>
      <c r="CW121" s="322"/>
      <c r="CX121" s="322"/>
      <c r="CY121" s="322"/>
      <c r="CZ121" s="322"/>
      <c r="DA121" s="322"/>
    </row>
    <row r="123" spans="1:105" s="82" customFormat="1" ht="14.25">
      <c r="A123" s="364" t="s">
        <v>294</v>
      </c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  <c r="V123" s="364"/>
      <c r="W123" s="364"/>
      <c r="X123" s="364"/>
      <c r="Y123" s="364"/>
      <c r="Z123" s="364"/>
      <c r="AA123" s="364"/>
      <c r="AB123" s="364"/>
      <c r="AC123" s="364"/>
      <c r="AD123" s="364"/>
      <c r="AE123" s="364"/>
      <c r="AF123" s="364"/>
      <c r="AG123" s="364"/>
      <c r="AH123" s="364"/>
      <c r="AI123" s="364"/>
      <c r="AJ123" s="364"/>
      <c r="AK123" s="364"/>
      <c r="AL123" s="364"/>
      <c r="AM123" s="364"/>
      <c r="AN123" s="364"/>
      <c r="AO123" s="364"/>
      <c r="AP123" s="364"/>
      <c r="AQ123" s="364"/>
      <c r="AR123" s="364"/>
      <c r="AS123" s="364"/>
      <c r="AT123" s="364"/>
      <c r="AU123" s="364"/>
      <c r="AV123" s="364"/>
      <c r="AW123" s="364"/>
      <c r="AX123" s="364"/>
      <c r="AY123" s="364"/>
      <c r="AZ123" s="364"/>
      <c r="BA123" s="364"/>
      <c r="BB123" s="364"/>
      <c r="BC123" s="364"/>
      <c r="BD123" s="364"/>
      <c r="BE123" s="364"/>
      <c r="BF123" s="364"/>
      <c r="BG123" s="364"/>
      <c r="BH123" s="364"/>
      <c r="BI123" s="364"/>
      <c r="BJ123" s="364"/>
      <c r="BK123" s="364"/>
      <c r="BL123" s="364"/>
      <c r="BM123" s="364"/>
      <c r="BN123" s="364"/>
      <c r="BO123" s="364"/>
      <c r="BP123" s="364"/>
      <c r="BQ123" s="364"/>
      <c r="BR123" s="364"/>
      <c r="BS123" s="364"/>
      <c r="BT123" s="364"/>
      <c r="BU123" s="364"/>
      <c r="BV123" s="364"/>
      <c r="BW123" s="364"/>
      <c r="BX123" s="364"/>
      <c r="BY123" s="364"/>
      <c r="BZ123" s="364"/>
      <c r="CA123" s="364"/>
      <c r="CB123" s="364"/>
      <c r="CC123" s="364"/>
      <c r="CD123" s="364"/>
      <c r="CE123" s="364"/>
      <c r="CF123" s="364"/>
      <c r="CG123" s="364"/>
      <c r="CH123" s="364"/>
      <c r="CI123" s="364"/>
      <c r="CJ123" s="364"/>
      <c r="CK123" s="364"/>
      <c r="CL123" s="364"/>
      <c r="CM123" s="364"/>
      <c r="CN123" s="364"/>
      <c r="CO123" s="364"/>
      <c r="CP123" s="364"/>
      <c r="CQ123" s="364"/>
      <c r="CR123" s="364"/>
      <c r="CS123" s="364"/>
      <c r="CT123" s="364"/>
      <c r="CU123" s="364"/>
      <c r="CV123" s="364"/>
      <c r="CW123" s="364"/>
      <c r="CX123" s="364"/>
      <c r="CY123" s="364"/>
      <c r="CZ123" s="364"/>
      <c r="DA123" s="364"/>
    </row>
    <row r="124" spans="1:105" ht="10.5" customHeight="1"/>
    <row r="125" spans="1:105" s="84" customFormat="1" ht="45" customHeight="1">
      <c r="A125" s="368" t="s">
        <v>220</v>
      </c>
      <c r="B125" s="369"/>
      <c r="C125" s="369"/>
      <c r="D125" s="369"/>
      <c r="E125" s="369"/>
      <c r="F125" s="369"/>
      <c r="G125" s="370"/>
      <c r="H125" s="368" t="s">
        <v>269</v>
      </c>
      <c r="I125" s="369"/>
      <c r="J125" s="369"/>
      <c r="K125" s="369"/>
      <c r="L125" s="369"/>
      <c r="M125" s="369"/>
      <c r="N125" s="369"/>
      <c r="O125" s="369"/>
      <c r="P125" s="369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69"/>
      <c r="BB125" s="369"/>
      <c r="BC125" s="370"/>
      <c r="BD125" s="368" t="s">
        <v>295</v>
      </c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70"/>
      <c r="BT125" s="368" t="s">
        <v>296</v>
      </c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70"/>
      <c r="CJ125" s="368" t="s">
        <v>297</v>
      </c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69"/>
      <c r="CZ125" s="369"/>
      <c r="DA125" s="370"/>
    </row>
    <row r="126" spans="1:105" s="85" customFormat="1" ht="12.75">
      <c r="A126" s="356">
        <v>1</v>
      </c>
      <c r="B126" s="356"/>
      <c r="C126" s="356"/>
      <c r="D126" s="356"/>
      <c r="E126" s="356"/>
      <c r="F126" s="356"/>
      <c r="G126" s="356"/>
      <c r="H126" s="356">
        <v>2</v>
      </c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>
        <v>3</v>
      </c>
      <c r="BE126" s="356"/>
      <c r="BF126" s="356"/>
      <c r="BG126" s="356"/>
      <c r="BH126" s="356"/>
      <c r="BI126" s="356"/>
      <c r="BJ126" s="356"/>
      <c r="BK126" s="356"/>
      <c r="BL126" s="356"/>
      <c r="BM126" s="356"/>
      <c r="BN126" s="356"/>
      <c r="BO126" s="356"/>
      <c r="BP126" s="356"/>
      <c r="BQ126" s="356"/>
      <c r="BR126" s="356"/>
      <c r="BS126" s="356"/>
      <c r="BT126" s="356">
        <v>4</v>
      </c>
      <c r="BU126" s="356"/>
      <c r="BV126" s="356"/>
      <c r="BW126" s="356"/>
      <c r="BX126" s="356"/>
      <c r="BY126" s="356"/>
      <c r="BZ126" s="356"/>
      <c r="CA126" s="356"/>
      <c r="CB126" s="356"/>
      <c r="CC126" s="356"/>
      <c r="CD126" s="356"/>
      <c r="CE126" s="356"/>
      <c r="CF126" s="356"/>
      <c r="CG126" s="356"/>
      <c r="CH126" s="356"/>
      <c r="CI126" s="356"/>
      <c r="CJ126" s="356">
        <v>5</v>
      </c>
      <c r="CK126" s="356"/>
      <c r="CL126" s="356"/>
      <c r="CM126" s="356"/>
      <c r="CN126" s="356"/>
      <c r="CO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  <c r="CY126" s="356"/>
      <c r="CZ126" s="356"/>
      <c r="DA126" s="356"/>
    </row>
    <row r="127" spans="1:105" s="86" customFormat="1" ht="15" customHeight="1">
      <c r="A127" s="377" t="s">
        <v>244</v>
      </c>
      <c r="B127" s="377"/>
      <c r="C127" s="377"/>
      <c r="D127" s="377"/>
      <c r="E127" s="377"/>
      <c r="F127" s="377"/>
      <c r="G127" s="377"/>
      <c r="H127" s="386" t="s">
        <v>402</v>
      </c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22">
        <v>1</v>
      </c>
      <c r="BE127" s="322"/>
      <c r="BF127" s="322"/>
      <c r="BG127" s="322"/>
      <c r="BH127" s="322"/>
      <c r="BI127" s="322"/>
      <c r="BJ127" s="322"/>
      <c r="BK127" s="322"/>
      <c r="BL127" s="322"/>
      <c r="BM127" s="322"/>
      <c r="BN127" s="322"/>
      <c r="BO127" s="322"/>
      <c r="BP127" s="322"/>
      <c r="BQ127" s="322"/>
      <c r="BR127" s="322"/>
      <c r="BS127" s="322"/>
      <c r="BT127" s="322">
        <v>1</v>
      </c>
      <c r="BU127" s="322"/>
      <c r="BV127" s="322"/>
      <c r="BW127" s="322"/>
      <c r="BX127" s="322"/>
      <c r="BY127" s="322"/>
      <c r="BZ127" s="322"/>
      <c r="CA127" s="322"/>
      <c r="CB127" s="322"/>
      <c r="CC127" s="322"/>
      <c r="CD127" s="322"/>
      <c r="CE127" s="322"/>
      <c r="CF127" s="322"/>
      <c r="CG127" s="322"/>
      <c r="CH127" s="322"/>
      <c r="CI127" s="322"/>
      <c r="CJ127" s="387">
        <v>10000</v>
      </c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</row>
    <row r="128" spans="1:105" s="86" customFormat="1" ht="15" customHeight="1">
      <c r="A128" s="377" t="s">
        <v>134</v>
      </c>
      <c r="B128" s="377"/>
      <c r="C128" s="377"/>
      <c r="D128" s="377"/>
      <c r="E128" s="377"/>
      <c r="F128" s="377"/>
      <c r="G128" s="377"/>
      <c r="H128" s="386" t="s">
        <v>404</v>
      </c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  <c r="T128" s="386"/>
      <c r="U128" s="386"/>
      <c r="V128" s="386"/>
      <c r="W128" s="386"/>
      <c r="X128" s="386"/>
      <c r="Y128" s="386"/>
      <c r="Z128" s="386"/>
      <c r="AA128" s="386"/>
      <c r="AB128" s="386"/>
      <c r="AC128" s="386"/>
      <c r="AD128" s="386"/>
      <c r="AE128" s="386"/>
      <c r="AF128" s="386"/>
      <c r="AG128" s="386"/>
      <c r="AH128" s="386"/>
      <c r="AI128" s="386"/>
      <c r="AJ128" s="386"/>
      <c r="AK128" s="386"/>
      <c r="AL128" s="386"/>
      <c r="AM128" s="386"/>
      <c r="AN128" s="386"/>
      <c r="AO128" s="386"/>
      <c r="AP128" s="386"/>
      <c r="AQ128" s="386"/>
      <c r="AR128" s="386"/>
      <c r="AS128" s="386"/>
      <c r="AT128" s="386"/>
      <c r="AU128" s="386"/>
      <c r="AV128" s="386"/>
      <c r="AW128" s="386"/>
      <c r="AX128" s="386"/>
      <c r="AY128" s="386"/>
      <c r="AZ128" s="386"/>
      <c r="BA128" s="386"/>
      <c r="BB128" s="386"/>
      <c r="BC128" s="386"/>
      <c r="BD128" s="322">
        <v>1</v>
      </c>
      <c r="BE128" s="322"/>
      <c r="BF128" s="322"/>
      <c r="BG128" s="322"/>
      <c r="BH128" s="322"/>
      <c r="BI128" s="322"/>
      <c r="BJ128" s="322"/>
      <c r="BK128" s="322"/>
      <c r="BL128" s="322"/>
      <c r="BM128" s="322"/>
      <c r="BN128" s="322"/>
      <c r="BO128" s="322"/>
      <c r="BP128" s="322"/>
      <c r="BQ128" s="322"/>
      <c r="BR128" s="322"/>
      <c r="BS128" s="322"/>
      <c r="BT128" s="322">
        <v>1</v>
      </c>
      <c r="BU128" s="322"/>
      <c r="BV128" s="322"/>
      <c r="BW128" s="322"/>
      <c r="BX128" s="322"/>
      <c r="BY128" s="322"/>
      <c r="BZ128" s="322"/>
      <c r="CA128" s="322"/>
      <c r="CB128" s="322"/>
      <c r="CC128" s="322"/>
      <c r="CD128" s="322"/>
      <c r="CE128" s="322"/>
      <c r="CF128" s="322"/>
      <c r="CG128" s="322"/>
      <c r="CH128" s="322"/>
      <c r="CI128" s="322"/>
      <c r="CJ128" s="387">
        <v>12750</v>
      </c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</row>
    <row r="129" spans="1:105" s="86" customFormat="1" ht="15" customHeight="1">
      <c r="A129" s="377" t="s">
        <v>135</v>
      </c>
      <c r="B129" s="377"/>
      <c r="C129" s="377"/>
      <c r="D129" s="377"/>
      <c r="E129" s="377"/>
      <c r="F129" s="377"/>
      <c r="G129" s="377"/>
      <c r="H129" s="386" t="s">
        <v>405</v>
      </c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  <c r="T129" s="386"/>
      <c r="U129" s="386"/>
      <c r="V129" s="386"/>
      <c r="W129" s="386"/>
      <c r="X129" s="386"/>
      <c r="Y129" s="386"/>
      <c r="Z129" s="386"/>
      <c r="AA129" s="386"/>
      <c r="AB129" s="386"/>
      <c r="AC129" s="386"/>
      <c r="AD129" s="386"/>
      <c r="AE129" s="386"/>
      <c r="AF129" s="386"/>
      <c r="AG129" s="386"/>
      <c r="AH129" s="386"/>
      <c r="AI129" s="386"/>
      <c r="AJ129" s="386"/>
      <c r="AK129" s="386"/>
      <c r="AL129" s="386"/>
      <c r="AM129" s="386"/>
      <c r="AN129" s="386"/>
      <c r="AO129" s="386"/>
      <c r="AP129" s="386"/>
      <c r="AQ129" s="386"/>
      <c r="AR129" s="386"/>
      <c r="AS129" s="386"/>
      <c r="AT129" s="386"/>
      <c r="AU129" s="386"/>
      <c r="AV129" s="386"/>
      <c r="AW129" s="386"/>
      <c r="AX129" s="386"/>
      <c r="AY129" s="386"/>
      <c r="AZ129" s="386"/>
      <c r="BA129" s="386"/>
      <c r="BB129" s="386"/>
      <c r="BC129" s="386"/>
      <c r="BD129" s="322">
        <v>1</v>
      </c>
      <c r="BE129" s="322"/>
      <c r="BF129" s="322"/>
      <c r="BG129" s="322"/>
      <c r="BH129" s="322"/>
      <c r="BI129" s="322"/>
      <c r="BJ129" s="322"/>
      <c r="BK129" s="322"/>
      <c r="BL129" s="322"/>
      <c r="BM129" s="322"/>
      <c r="BN129" s="322"/>
      <c r="BO129" s="322"/>
      <c r="BP129" s="322"/>
      <c r="BQ129" s="322"/>
      <c r="BR129" s="322"/>
      <c r="BS129" s="322"/>
      <c r="BT129" s="322">
        <v>1</v>
      </c>
      <c r="BU129" s="322"/>
      <c r="BV129" s="322"/>
      <c r="BW129" s="322"/>
      <c r="BX129" s="322"/>
      <c r="BY129" s="322"/>
      <c r="BZ129" s="322"/>
      <c r="CA129" s="322"/>
      <c r="CB129" s="322"/>
      <c r="CC129" s="322"/>
      <c r="CD129" s="322"/>
      <c r="CE129" s="322"/>
      <c r="CF129" s="322"/>
      <c r="CG129" s="322"/>
      <c r="CH129" s="322"/>
      <c r="CI129" s="322"/>
      <c r="CJ129" s="387">
        <v>30600</v>
      </c>
      <c r="CK129" s="387"/>
      <c r="CL129" s="387"/>
      <c r="CM129" s="387"/>
      <c r="CN129" s="387"/>
      <c r="CO129" s="387"/>
      <c r="CP129" s="387"/>
      <c r="CQ129" s="387"/>
      <c r="CR129" s="387"/>
      <c r="CS129" s="387"/>
      <c r="CT129" s="387"/>
      <c r="CU129" s="387"/>
      <c r="CV129" s="387"/>
      <c r="CW129" s="387"/>
      <c r="CX129" s="387"/>
      <c r="CY129" s="387"/>
      <c r="CZ129" s="387"/>
      <c r="DA129" s="387"/>
    </row>
    <row r="130" spans="1:105" s="86" customFormat="1" ht="15" customHeight="1">
      <c r="A130" s="377" t="s">
        <v>426</v>
      </c>
      <c r="B130" s="377"/>
      <c r="C130" s="377"/>
      <c r="D130" s="377"/>
      <c r="E130" s="377"/>
      <c r="F130" s="377"/>
      <c r="G130" s="377"/>
      <c r="H130" s="378" t="s">
        <v>406</v>
      </c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80"/>
      <c r="BD130" s="330">
        <v>1</v>
      </c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2"/>
      <c r="BT130" s="322">
        <v>1</v>
      </c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49">
        <v>2000</v>
      </c>
      <c r="CK130" s="350"/>
      <c r="CL130" s="350"/>
      <c r="CM130" s="350"/>
      <c r="CN130" s="350"/>
      <c r="CO130" s="350"/>
      <c r="CP130" s="350"/>
      <c r="CQ130" s="350"/>
      <c r="CR130" s="350"/>
      <c r="CS130" s="350"/>
      <c r="CT130" s="350"/>
      <c r="CU130" s="350"/>
      <c r="CV130" s="350"/>
      <c r="CW130" s="350"/>
      <c r="CX130" s="350"/>
      <c r="CY130" s="350"/>
      <c r="CZ130" s="350"/>
      <c r="DA130" s="351"/>
    </row>
    <row r="131" spans="1:105" s="86" customFormat="1" ht="15" customHeight="1">
      <c r="A131" s="377" t="s">
        <v>428</v>
      </c>
      <c r="B131" s="377"/>
      <c r="C131" s="377"/>
      <c r="D131" s="377"/>
      <c r="E131" s="377"/>
      <c r="F131" s="377"/>
      <c r="G131" s="377"/>
      <c r="H131" s="378" t="s">
        <v>410</v>
      </c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80"/>
      <c r="BD131" s="330">
        <v>1</v>
      </c>
      <c r="BE131" s="331"/>
      <c r="BF131" s="331"/>
      <c r="BG131" s="331"/>
      <c r="BH131" s="331"/>
      <c r="BI131" s="331"/>
      <c r="BJ131" s="331"/>
      <c r="BK131" s="331"/>
      <c r="BL131" s="331"/>
      <c r="BM131" s="331"/>
      <c r="BN131" s="331"/>
      <c r="BO131" s="331"/>
      <c r="BP131" s="331"/>
      <c r="BQ131" s="331"/>
      <c r="BR131" s="331"/>
      <c r="BS131" s="332"/>
      <c r="BT131" s="322">
        <v>1</v>
      </c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49">
        <v>6000</v>
      </c>
      <c r="CK131" s="350"/>
      <c r="CL131" s="350"/>
      <c r="CM131" s="350"/>
      <c r="CN131" s="350"/>
      <c r="CO131" s="350"/>
      <c r="CP131" s="350"/>
      <c r="CQ131" s="350"/>
      <c r="CR131" s="350"/>
      <c r="CS131" s="350"/>
      <c r="CT131" s="350"/>
      <c r="CU131" s="350"/>
      <c r="CV131" s="350"/>
      <c r="CW131" s="350"/>
      <c r="CX131" s="350"/>
      <c r="CY131" s="350"/>
      <c r="CZ131" s="350"/>
      <c r="DA131" s="351"/>
    </row>
    <row r="132" spans="1:105" s="86" customFormat="1" ht="15" customHeight="1">
      <c r="A132" s="377" t="s">
        <v>429</v>
      </c>
      <c r="B132" s="377"/>
      <c r="C132" s="377"/>
      <c r="D132" s="377"/>
      <c r="E132" s="377"/>
      <c r="F132" s="377"/>
      <c r="G132" s="377"/>
      <c r="H132" s="378" t="s">
        <v>431</v>
      </c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80"/>
      <c r="BD132" s="330">
        <v>1</v>
      </c>
      <c r="BE132" s="331"/>
      <c r="BF132" s="331"/>
      <c r="BG132" s="331"/>
      <c r="BH132" s="331"/>
      <c r="BI132" s="331"/>
      <c r="BJ132" s="331"/>
      <c r="BK132" s="331"/>
      <c r="BL132" s="331"/>
      <c r="BM132" s="331"/>
      <c r="BN132" s="331"/>
      <c r="BO132" s="331"/>
      <c r="BP132" s="331"/>
      <c r="BQ132" s="331"/>
      <c r="BR132" s="331"/>
      <c r="BS132" s="332"/>
      <c r="BT132" s="322">
        <v>1</v>
      </c>
      <c r="BU132" s="322"/>
      <c r="BV132" s="322"/>
      <c r="BW132" s="322"/>
      <c r="BX132" s="322"/>
      <c r="BY132" s="322"/>
      <c r="BZ132" s="322"/>
      <c r="CA132" s="322"/>
      <c r="CB132" s="322"/>
      <c r="CC132" s="322"/>
      <c r="CD132" s="322"/>
      <c r="CE132" s="322"/>
      <c r="CF132" s="322"/>
      <c r="CG132" s="322"/>
      <c r="CH132" s="322"/>
      <c r="CI132" s="322"/>
      <c r="CJ132" s="349">
        <v>0</v>
      </c>
      <c r="CK132" s="350"/>
      <c r="CL132" s="350"/>
      <c r="CM132" s="350"/>
      <c r="CN132" s="350"/>
      <c r="CO132" s="350"/>
      <c r="CP132" s="350"/>
      <c r="CQ132" s="350"/>
      <c r="CR132" s="350"/>
      <c r="CS132" s="350"/>
      <c r="CT132" s="350"/>
      <c r="CU132" s="350"/>
      <c r="CV132" s="350"/>
      <c r="CW132" s="350"/>
      <c r="CX132" s="350"/>
      <c r="CY132" s="350"/>
      <c r="CZ132" s="350"/>
      <c r="DA132" s="351"/>
    </row>
    <row r="133" spans="1:105" s="86" customFormat="1" ht="15" customHeight="1">
      <c r="A133" s="377" t="s">
        <v>430</v>
      </c>
      <c r="B133" s="377"/>
      <c r="C133" s="377"/>
      <c r="D133" s="377"/>
      <c r="E133" s="377"/>
      <c r="F133" s="377"/>
      <c r="G133" s="377"/>
      <c r="H133" s="378" t="s">
        <v>432</v>
      </c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80"/>
      <c r="BD133" s="330">
        <v>1</v>
      </c>
      <c r="BE133" s="331"/>
      <c r="BF133" s="331"/>
      <c r="BG133" s="331"/>
      <c r="BH133" s="331"/>
      <c r="BI133" s="331"/>
      <c r="BJ133" s="331"/>
      <c r="BK133" s="331"/>
      <c r="BL133" s="331"/>
      <c r="BM133" s="331"/>
      <c r="BN133" s="331"/>
      <c r="BO133" s="331"/>
      <c r="BP133" s="331"/>
      <c r="BQ133" s="331"/>
      <c r="BR133" s="331"/>
      <c r="BS133" s="332"/>
      <c r="BT133" s="322">
        <v>1</v>
      </c>
      <c r="BU133" s="322"/>
      <c r="BV133" s="322"/>
      <c r="BW133" s="322"/>
      <c r="BX133" s="322"/>
      <c r="BY133" s="322"/>
      <c r="BZ133" s="322"/>
      <c r="CA133" s="322"/>
      <c r="CB133" s="322"/>
      <c r="CC133" s="322"/>
      <c r="CD133" s="322"/>
      <c r="CE133" s="322"/>
      <c r="CF133" s="322"/>
      <c r="CG133" s="322"/>
      <c r="CH133" s="322"/>
      <c r="CI133" s="322"/>
      <c r="CJ133" s="349">
        <v>0</v>
      </c>
      <c r="CK133" s="350"/>
      <c r="CL133" s="350"/>
      <c r="CM133" s="350"/>
      <c r="CN133" s="350"/>
      <c r="CO133" s="350"/>
      <c r="CP133" s="350"/>
      <c r="CQ133" s="350"/>
      <c r="CR133" s="350"/>
      <c r="CS133" s="350"/>
      <c r="CT133" s="350"/>
      <c r="CU133" s="350"/>
      <c r="CV133" s="350"/>
      <c r="CW133" s="350"/>
      <c r="CX133" s="350"/>
      <c r="CY133" s="350"/>
      <c r="CZ133" s="350"/>
      <c r="DA133" s="351"/>
    </row>
    <row r="134" spans="1:105" s="86" customFormat="1" ht="15" customHeight="1">
      <c r="A134" s="377" t="s">
        <v>454</v>
      </c>
      <c r="B134" s="377"/>
      <c r="C134" s="377"/>
      <c r="D134" s="377"/>
      <c r="E134" s="377"/>
      <c r="F134" s="377"/>
      <c r="G134" s="377"/>
      <c r="H134" s="378" t="s">
        <v>433</v>
      </c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379"/>
      <c r="BC134" s="380"/>
      <c r="BD134" s="330">
        <v>1</v>
      </c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2"/>
      <c r="BT134" s="322">
        <v>1</v>
      </c>
      <c r="BU134" s="322"/>
      <c r="BV134" s="322"/>
      <c r="BW134" s="322"/>
      <c r="BX134" s="322"/>
      <c r="BY134" s="322"/>
      <c r="BZ134" s="322"/>
      <c r="CA134" s="322"/>
      <c r="CB134" s="322"/>
      <c r="CC134" s="322"/>
      <c r="CD134" s="322"/>
      <c r="CE134" s="322"/>
      <c r="CF134" s="322"/>
      <c r="CG134" s="322"/>
      <c r="CH134" s="322"/>
      <c r="CI134" s="322"/>
      <c r="CJ134" s="349">
        <v>0</v>
      </c>
      <c r="CK134" s="350"/>
      <c r="CL134" s="350"/>
      <c r="CM134" s="350"/>
      <c r="CN134" s="350"/>
      <c r="CO134" s="350"/>
      <c r="CP134" s="350"/>
      <c r="CQ134" s="350"/>
      <c r="CR134" s="350"/>
      <c r="CS134" s="350"/>
      <c r="CT134" s="350"/>
      <c r="CU134" s="350"/>
      <c r="CV134" s="350"/>
      <c r="CW134" s="350"/>
      <c r="CX134" s="350"/>
      <c r="CY134" s="350"/>
      <c r="CZ134" s="350"/>
      <c r="DA134" s="351"/>
    </row>
    <row r="135" spans="1:105" s="86" customFormat="1" ht="15" customHeight="1">
      <c r="A135" s="324"/>
      <c r="B135" s="325"/>
      <c r="C135" s="325"/>
      <c r="D135" s="325"/>
      <c r="E135" s="325"/>
      <c r="F135" s="325"/>
      <c r="G135" s="326"/>
      <c r="H135" s="339" t="s">
        <v>229</v>
      </c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I135" s="340"/>
      <c r="AJ135" s="340"/>
      <c r="AK135" s="340"/>
      <c r="AL135" s="340"/>
      <c r="AM135" s="340"/>
      <c r="AN135" s="340"/>
      <c r="AO135" s="340"/>
      <c r="AP135" s="340"/>
      <c r="AQ135" s="340"/>
      <c r="AR135" s="340"/>
      <c r="AS135" s="340"/>
      <c r="AT135" s="340"/>
      <c r="AU135" s="340"/>
      <c r="AV135" s="340"/>
      <c r="AW135" s="340"/>
      <c r="AX135" s="340"/>
      <c r="AY135" s="340"/>
      <c r="AZ135" s="340"/>
      <c r="BA135" s="340"/>
      <c r="BB135" s="340"/>
      <c r="BC135" s="341"/>
      <c r="BD135" s="330" t="s">
        <v>7</v>
      </c>
      <c r="BE135" s="331"/>
      <c r="BF135" s="331"/>
      <c r="BG135" s="331"/>
      <c r="BH135" s="331"/>
      <c r="BI135" s="331"/>
      <c r="BJ135" s="331"/>
      <c r="BK135" s="331"/>
      <c r="BL135" s="331"/>
      <c r="BM135" s="331"/>
      <c r="BN135" s="331"/>
      <c r="BO135" s="331"/>
      <c r="BP135" s="331"/>
      <c r="BQ135" s="331"/>
      <c r="BR135" s="331"/>
      <c r="BS135" s="332"/>
      <c r="BT135" s="330" t="s">
        <v>7</v>
      </c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2"/>
      <c r="CJ135" s="349">
        <f>SUM(CJ127:CZ134)</f>
        <v>61350</v>
      </c>
      <c r="CK135" s="350"/>
      <c r="CL135" s="350"/>
      <c r="CM135" s="350"/>
      <c r="CN135" s="350"/>
      <c r="CO135" s="350"/>
      <c r="CP135" s="350"/>
      <c r="CQ135" s="350"/>
      <c r="CR135" s="350"/>
      <c r="CS135" s="350"/>
      <c r="CT135" s="350"/>
      <c r="CU135" s="350"/>
      <c r="CV135" s="350"/>
      <c r="CW135" s="350"/>
      <c r="CX135" s="350"/>
      <c r="CY135" s="350"/>
      <c r="CZ135" s="350"/>
      <c r="DA135" s="351"/>
    </row>
    <row r="137" spans="1:105" s="82" customFormat="1" ht="14.25">
      <c r="A137" s="364" t="s">
        <v>298</v>
      </c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364"/>
      <c r="AL137" s="364"/>
      <c r="AM137" s="364"/>
      <c r="AN137" s="364"/>
      <c r="AO137" s="364"/>
      <c r="AP137" s="364"/>
      <c r="AQ137" s="364"/>
      <c r="AR137" s="364"/>
      <c r="AS137" s="364"/>
      <c r="AT137" s="364"/>
      <c r="AU137" s="364"/>
      <c r="AV137" s="364"/>
      <c r="AW137" s="364"/>
      <c r="AX137" s="364"/>
      <c r="AY137" s="364"/>
      <c r="AZ137" s="364"/>
      <c r="BA137" s="364"/>
      <c r="BB137" s="364"/>
      <c r="BC137" s="364"/>
      <c r="BD137" s="364"/>
      <c r="BE137" s="364"/>
      <c r="BF137" s="364"/>
      <c r="BG137" s="364"/>
      <c r="BH137" s="364"/>
      <c r="BI137" s="364"/>
      <c r="BJ137" s="364"/>
      <c r="BK137" s="364"/>
      <c r="BL137" s="364"/>
      <c r="BM137" s="364"/>
      <c r="BN137" s="364"/>
      <c r="BO137" s="364"/>
      <c r="BP137" s="364"/>
      <c r="BQ137" s="364"/>
      <c r="BR137" s="364"/>
      <c r="BS137" s="364"/>
      <c r="BT137" s="364"/>
      <c r="BU137" s="364"/>
      <c r="BV137" s="364"/>
      <c r="BW137" s="364"/>
      <c r="BX137" s="364"/>
      <c r="BY137" s="364"/>
      <c r="BZ137" s="364"/>
      <c r="CA137" s="364"/>
      <c r="CB137" s="364"/>
      <c r="CC137" s="364"/>
      <c r="CD137" s="364"/>
      <c r="CE137" s="364"/>
      <c r="CF137" s="364"/>
      <c r="CG137" s="364"/>
      <c r="CH137" s="364"/>
      <c r="CI137" s="364"/>
      <c r="CJ137" s="364"/>
      <c r="CK137" s="364"/>
      <c r="CL137" s="364"/>
      <c r="CM137" s="364"/>
      <c r="CN137" s="364"/>
      <c r="CO137" s="364"/>
      <c r="CP137" s="364"/>
      <c r="CQ137" s="364"/>
      <c r="CR137" s="364"/>
      <c r="CS137" s="364"/>
      <c r="CT137" s="364"/>
      <c r="CU137" s="364"/>
      <c r="CV137" s="364"/>
      <c r="CW137" s="364"/>
      <c r="CX137" s="364"/>
      <c r="CY137" s="364"/>
      <c r="CZ137" s="364"/>
      <c r="DA137" s="364"/>
    </row>
    <row r="138" spans="1:105" ht="10.5" customHeight="1"/>
    <row r="139" spans="1:105" ht="30" customHeight="1">
      <c r="A139" s="368" t="s">
        <v>220</v>
      </c>
      <c r="B139" s="369"/>
      <c r="C139" s="369"/>
      <c r="D139" s="369"/>
      <c r="E139" s="369"/>
      <c r="F139" s="369"/>
      <c r="G139" s="370"/>
      <c r="H139" s="368" t="s">
        <v>269</v>
      </c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69"/>
      <c r="AZ139" s="369"/>
      <c r="BA139" s="369"/>
      <c r="BB139" s="369"/>
      <c r="BC139" s="369"/>
      <c r="BD139" s="369"/>
      <c r="BE139" s="369"/>
      <c r="BF139" s="369"/>
      <c r="BG139" s="369"/>
      <c r="BH139" s="369"/>
      <c r="BI139" s="369"/>
      <c r="BJ139" s="369"/>
      <c r="BK139" s="369"/>
      <c r="BL139" s="369"/>
      <c r="BM139" s="369"/>
      <c r="BN139" s="369"/>
      <c r="BO139" s="369"/>
      <c r="BP139" s="369"/>
      <c r="BQ139" s="369"/>
      <c r="BR139" s="369"/>
      <c r="BS139" s="370"/>
      <c r="BT139" s="368" t="s">
        <v>299</v>
      </c>
      <c r="BU139" s="369"/>
      <c r="BV139" s="369"/>
      <c r="BW139" s="369"/>
      <c r="BX139" s="369"/>
      <c r="BY139" s="369"/>
      <c r="BZ139" s="369"/>
      <c r="CA139" s="369"/>
      <c r="CB139" s="369"/>
      <c r="CC139" s="369"/>
      <c r="CD139" s="369"/>
      <c r="CE139" s="369"/>
      <c r="CF139" s="369"/>
      <c r="CG139" s="369"/>
      <c r="CH139" s="369"/>
      <c r="CI139" s="370"/>
      <c r="CJ139" s="368" t="s">
        <v>300</v>
      </c>
      <c r="CK139" s="369"/>
      <c r="CL139" s="369"/>
      <c r="CM139" s="369"/>
      <c r="CN139" s="369"/>
      <c r="CO139" s="369"/>
      <c r="CP139" s="369"/>
      <c r="CQ139" s="369"/>
      <c r="CR139" s="369"/>
      <c r="CS139" s="369"/>
      <c r="CT139" s="369"/>
      <c r="CU139" s="369"/>
      <c r="CV139" s="369"/>
      <c r="CW139" s="369"/>
      <c r="CX139" s="369"/>
      <c r="CY139" s="369"/>
      <c r="CZ139" s="369"/>
      <c r="DA139" s="370"/>
    </row>
    <row r="140" spans="1:105" s="17" customFormat="1" ht="12.75">
      <c r="A140" s="356">
        <v>1</v>
      </c>
      <c r="B140" s="356"/>
      <c r="C140" s="356"/>
      <c r="D140" s="356"/>
      <c r="E140" s="356"/>
      <c r="F140" s="356"/>
      <c r="G140" s="356"/>
      <c r="H140" s="356">
        <v>2</v>
      </c>
      <c r="I140" s="356"/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  <c r="AU140" s="356"/>
      <c r="AV140" s="356"/>
      <c r="AW140" s="356"/>
      <c r="AX140" s="356"/>
      <c r="AY140" s="356"/>
      <c r="AZ140" s="356"/>
      <c r="BA140" s="356"/>
      <c r="BB140" s="356"/>
      <c r="BC140" s="356"/>
      <c r="BD140" s="356"/>
      <c r="BE140" s="356"/>
      <c r="BF140" s="356"/>
      <c r="BG140" s="356"/>
      <c r="BH140" s="356"/>
      <c r="BI140" s="356"/>
      <c r="BJ140" s="356"/>
      <c r="BK140" s="356"/>
      <c r="BL140" s="356"/>
      <c r="BM140" s="356"/>
      <c r="BN140" s="356"/>
      <c r="BO140" s="356"/>
      <c r="BP140" s="356"/>
      <c r="BQ140" s="356"/>
      <c r="BR140" s="356"/>
      <c r="BS140" s="356"/>
      <c r="BT140" s="356">
        <v>3</v>
      </c>
      <c r="BU140" s="356"/>
      <c r="BV140" s="356"/>
      <c r="BW140" s="356"/>
      <c r="BX140" s="356"/>
      <c r="BY140" s="356"/>
      <c r="BZ140" s="356"/>
      <c r="CA140" s="356"/>
      <c r="CB140" s="356"/>
      <c r="CC140" s="356"/>
      <c r="CD140" s="356"/>
      <c r="CE140" s="356"/>
      <c r="CF140" s="356"/>
      <c r="CG140" s="356"/>
      <c r="CH140" s="356"/>
      <c r="CI140" s="356"/>
      <c r="CJ140" s="356">
        <v>4</v>
      </c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  <c r="CY140" s="356"/>
      <c r="CZ140" s="356"/>
      <c r="DA140" s="356"/>
    </row>
    <row r="141" spans="1:105" ht="15" customHeight="1">
      <c r="A141" s="377" t="s">
        <v>244</v>
      </c>
      <c r="B141" s="377"/>
      <c r="C141" s="377"/>
      <c r="D141" s="377"/>
      <c r="E141" s="377"/>
      <c r="F141" s="377"/>
      <c r="G141" s="377"/>
      <c r="H141" s="378" t="s">
        <v>407</v>
      </c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80"/>
      <c r="BT141" s="322">
        <v>1</v>
      </c>
      <c r="BU141" s="322"/>
      <c r="BV141" s="322"/>
      <c r="BW141" s="322"/>
      <c r="BX141" s="322"/>
      <c r="BY141" s="322"/>
      <c r="BZ141" s="322"/>
      <c r="CA141" s="322"/>
      <c r="CB141" s="322"/>
      <c r="CC141" s="322"/>
      <c r="CD141" s="322"/>
      <c r="CE141" s="322"/>
      <c r="CF141" s="322"/>
      <c r="CG141" s="322"/>
      <c r="CH141" s="322"/>
      <c r="CI141" s="322"/>
      <c r="CJ141" s="387">
        <v>6000</v>
      </c>
      <c r="CK141" s="387"/>
      <c r="CL141" s="387"/>
      <c r="CM141" s="387"/>
      <c r="CN141" s="387"/>
      <c r="CO141" s="387"/>
      <c r="CP141" s="387"/>
      <c r="CQ141" s="387"/>
      <c r="CR141" s="387"/>
      <c r="CS141" s="387"/>
      <c r="CT141" s="387"/>
      <c r="CU141" s="387"/>
      <c r="CV141" s="387"/>
      <c r="CW141" s="387"/>
      <c r="CX141" s="387"/>
      <c r="CY141" s="387"/>
      <c r="CZ141" s="387"/>
      <c r="DA141" s="387"/>
    </row>
    <row r="142" spans="1:105" ht="15" customHeight="1">
      <c r="A142" s="377" t="s">
        <v>134</v>
      </c>
      <c r="B142" s="377"/>
      <c r="C142" s="377"/>
      <c r="D142" s="377"/>
      <c r="E142" s="377"/>
      <c r="F142" s="377"/>
      <c r="G142" s="377"/>
      <c r="H142" s="378" t="s">
        <v>408</v>
      </c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80"/>
      <c r="BT142" s="322">
        <v>1</v>
      </c>
      <c r="BU142" s="322"/>
      <c r="BV142" s="322"/>
      <c r="BW142" s="322"/>
      <c r="BX142" s="322"/>
      <c r="BY142" s="322"/>
      <c r="BZ142" s="322"/>
      <c r="CA142" s="322"/>
      <c r="CB142" s="322"/>
      <c r="CC142" s="322"/>
      <c r="CD142" s="322"/>
      <c r="CE142" s="322"/>
      <c r="CF142" s="322"/>
      <c r="CG142" s="322"/>
      <c r="CH142" s="322"/>
      <c r="CI142" s="322"/>
      <c r="CJ142" s="387">
        <v>10000</v>
      </c>
      <c r="CK142" s="387"/>
      <c r="CL142" s="387"/>
      <c r="CM142" s="387"/>
      <c r="CN142" s="387"/>
      <c r="CO142" s="387"/>
      <c r="CP142" s="387"/>
      <c r="CQ142" s="387"/>
      <c r="CR142" s="387"/>
      <c r="CS142" s="387"/>
      <c r="CT142" s="387"/>
      <c r="CU142" s="387"/>
      <c r="CV142" s="387"/>
      <c r="CW142" s="387"/>
      <c r="CX142" s="387"/>
      <c r="CY142" s="387"/>
      <c r="CZ142" s="387"/>
      <c r="DA142" s="387"/>
    </row>
    <row r="143" spans="1:105" ht="15" customHeight="1">
      <c r="A143" s="377" t="s">
        <v>135</v>
      </c>
      <c r="B143" s="377"/>
      <c r="C143" s="377"/>
      <c r="D143" s="377"/>
      <c r="E143" s="377"/>
      <c r="F143" s="377"/>
      <c r="G143" s="377"/>
      <c r="H143" s="378" t="s">
        <v>427</v>
      </c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80"/>
      <c r="BT143" s="322">
        <v>0</v>
      </c>
      <c r="BU143" s="322"/>
      <c r="BV143" s="322"/>
      <c r="BW143" s="322"/>
      <c r="BX143" s="322"/>
      <c r="BY143" s="322"/>
      <c r="BZ143" s="322"/>
      <c r="CA143" s="322"/>
      <c r="CB143" s="322"/>
      <c r="CC143" s="322"/>
      <c r="CD143" s="322"/>
      <c r="CE143" s="322"/>
      <c r="CF143" s="322"/>
      <c r="CG143" s="322"/>
      <c r="CH143" s="322"/>
      <c r="CI143" s="322"/>
      <c r="CJ143" s="387">
        <v>0</v>
      </c>
      <c r="CK143" s="387"/>
      <c r="CL143" s="387"/>
      <c r="CM143" s="387"/>
      <c r="CN143" s="387"/>
      <c r="CO143" s="387"/>
      <c r="CP143" s="387"/>
      <c r="CQ143" s="387"/>
      <c r="CR143" s="387"/>
      <c r="CS143" s="387"/>
      <c r="CT143" s="387"/>
      <c r="CU143" s="387"/>
      <c r="CV143" s="387"/>
      <c r="CW143" s="387"/>
      <c r="CX143" s="387"/>
      <c r="CY143" s="387"/>
      <c r="CZ143" s="387"/>
      <c r="DA143" s="387"/>
    </row>
    <row r="144" spans="1:105" ht="15" customHeight="1">
      <c r="A144" s="377" t="s">
        <v>426</v>
      </c>
      <c r="B144" s="377"/>
      <c r="C144" s="377"/>
      <c r="D144" s="377"/>
      <c r="E144" s="377"/>
      <c r="F144" s="377"/>
      <c r="G144" s="377"/>
      <c r="H144" s="378" t="s">
        <v>409</v>
      </c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80"/>
      <c r="BT144" s="322">
        <v>1</v>
      </c>
      <c r="BU144" s="322"/>
      <c r="BV144" s="322"/>
      <c r="BW144" s="322"/>
      <c r="BX144" s="322"/>
      <c r="BY144" s="322"/>
      <c r="BZ144" s="322"/>
      <c r="CA144" s="322"/>
      <c r="CB144" s="322"/>
      <c r="CC144" s="322"/>
      <c r="CD144" s="322"/>
      <c r="CE144" s="322"/>
      <c r="CF144" s="322"/>
      <c r="CG144" s="322"/>
      <c r="CH144" s="322"/>
      <c r="CI144" s="322"/>
      <c r="CJ144" s="387">
        <v>30000</v>
      </c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</row>
    <row r="145" spans="1:105" ht="15" customHeight="1">
      <c r="A145" s="377" t="s">
        <v>428</v>
      </c>
      <c r="B145" s="377"/>
      <c r="C145" s="377"/>
      <c r="D145" s="377"/>
      <c r="E145" s="377"/>
      <c r="F145" s="377"/>
      <c r="G145" s="377"/>
      <c r="H145" s="378" t="s">
        <v>462</v>
      </c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80"/>
      <c r="BT145" s="322">
        <v>1</v>
      </c>
      <c r="BU145" s="322"/>
      <c r="BV145" s="322"/>
      <c r="BW145" s="322"/>
      <c r="BX145" s="322"/>
      <c r="BY145" s="322"/>
      <c r="BZ145" s="322"/>
      <c r="CA145" s="322"/>
      <c r="CB145" s="322"/>
      <c r="CC145" s="322"/>
      <c r="CD145" s="322"/>
      <c r="CE145" s="322"/>
      <c r="CF145" s="322"/>
      <c r="CG145" s="322"/>
      <c r="CH145" s="322"/>
      <c r="CI145" s="322"/>
      <c r="CJ145" s="387">
        <v>72500</v>
      </c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</row>
    <row r="146" spans="1:105" ht="15" customHeight="1">
      <c r="A146" s="377" t="s">
        <v>429</v>
      </c>
      <c r="B146" s="377"/>
      <c r="C146" s="377"/>
      <c r="D146" s="377"/>
      <c r="E146" s="377"/>
      <c r="F146" s="377"/>
      <c r="G146" s="377"/>
      <c r="H146" s="378" t="s">
        <v>476</v>
      </c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80"/>
      <c r="BT146" s="322">
        <v>1</v>
      </c>
      <c r="BU146" s="322"/>
      <c r="BV146" s="322"/>
      <c r="BW146" s="322"/>
      <c r="BX146" s="322"/>
      <c r="BY146" s="322"/>
      <c r="BZ146" s="322"/>
      <c r="CA146" s="322"/>
      <c r="CB146" s="322"/>
      <c r="CC146" s="322"/>
      <c r="CD146" s="322"/>
      <c r="CE146" s="322"/>
      <c r="CF146" s="322"/>
      <c r="CG146" s="322"/>
      <c r="CH146" s="322"/>
      <c r="CI146" s="322"/>
      <c r="CJ146" s="387">
        <v>13800</v>
      </c>
      <c r="CK146" s="387"/>
      <c r="CL146" s="387"/>
      <c r="CM146" s="387"/>
      <c r="CN146" s="387"/>
      <c r="CO146" s="387"/>
      <c r="CP146" s="387"/>
      <c r="CQ146" s="387"/>
      <c r="CR146" s="387"/>
      <c r="CS146" s="387"/>
      <c r="CT146" s="387"/>
      <c r="CU146" s="387"/>
      <c r="CV146" s="387"/>
      <c r="CW146" s="387"/>
      <c r="CX146" s="387"/>
      <c r="CY146" s="387"/>
      <c r="CZ146" s="387"/>
      <c r="DA146" s="387"/>
    </row>
    <row r="147" spans="1:105" ht="15" customHeight="1">
      <c r="A147" s="324"/>
      <c r="B147" s="325"/>
      <c r="C147" s="325"/>
      <c r="D147" s="325"/>
      <c r="E147" s="325"/>
      <c r="F147" s="325"/>
      <c r="G147" s="326"/>
      <c r="H147" s="416" t="s">
        <v>229</v>
      </c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  <c r="AA147" s="417"/>
      <c r="AB147" s="417"/>
      <c r="AC147" s="417"/>
      <c r="AD147" s="417"/>
      <c r="AE147" s="417"/>
      <c r="AF147" s="417"/>
      <c r="AG147" s="417"/>
      <c r="AH147" s="417"/>
      <c r="AI147" s="417"/>
      <c r="AJ147" s="417"/>
      <c r="AK147" s="417"/>
      <c r="AL147" s="417"/>
      <c r="AM147" s="417"/>
      <c r="AN147" s="417"/>
      <c r="AO147" s="417"/>
      <c r="AP147" s="417"/>
      <c r="AQ147" s="417"/>
      <c r="AR147" s="417"/>
      <c r="AS147" s="417"/>
      <c r="AT147" s="417"/>
      <c r="AU147" s="417"/>
      <c r="AV147" s="417"/>
      <c r="AW147" s="417"/>
      <c r="AX147" s="417"/>
      <c r="AY147" s="417"/>
      <c r="AZ147" s="417"/>
      <c r="BA147" s="417"/>
      <c r="BB147" s="417"/>
      <c r="BC147" s="417"/>
      <c r="BD147" s="417"/>
      <c r="BE147" s="417"/>
      <c r="BF147" s="417"/>
      <c r="BG147" s="417"/>
      <c r="BH147" s="417"/>
      <c r="BI147" s="417"/>
      <c r="BJ147" s="417"/>
      <c r="BK147" s="417"/>
      <c r="BL147" s="417"/>
      <c r="BM147" s="417"/>
      <c r="BN147" s="417"/>
      <c r="BO147" s="417"/>
      <c r="BP147" s="417"/>
      <c r="BQ147" s="417"/>
      <c r="BR147" s="417"/>
      <c r="BS147" s="418"/>
      <c r="BT147" s="330" t="s">
        <v>7</v>
      </c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2"/>
      <c r="CJ147" s="349">
        <f>SUM(CJ141:CZ146)</f>
        <v>132300</v>
      </c>
      <c r="CK147" s="350"/>
      <c r="CL147" s="350"/>
      <c r="CM147" s="350"/>
      <c r="CN147" s="350"/>
      <c r="CO147" s="350"/>
      <c r="CP147" s="350"/>
      <c r="CQ147" s="350"/>
      <c r="CR147" s="350"/>
      <c r="CS147" s="350"/>
      <c r="CT147" s="350"/>
      <c r="CU147" s="350"/>
      <c r="CV147" s="350"/>
      <c r="CW147" s="350"/>
      <c r="CX147" s="350"/>
      <c r="CY147" s="350"/>
      <c r="CZ147" s="350"/>
      <c r="DA147" s="351"/>
    </row>
    <row r="149" spans="1:105" s="82" customFormat="1" ht="28.5" customHeight="1">
      <c r="A149" s="389" t="s">
        <v>301</v>
      </c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389"/>
      <c r="BJ149" s="389"/>
      <c r="BK149" s="389"/>
      <c r="BL149" s="389"/>
      <c r="BM149" s="389"/>
      <c r="BN149" s="389"/>
      <c r="BO149" s="389"/>
      <c r="BP149" s="389"/>
      <c r="BQ149" s="389"/>
      <c r="BR149" s="389"/>
      <c r="BS149" s="389"/>
      <c r="BT149" s="389"/>
      <c r="BU149" s="389"/>
      <c r="BV149" s="389"/>
      <c r="BW149" s="389"/>
      <c r="BX149" s="389"/>
      <c r="BY149" s="389"/>
      <c r="BZ149" s="389"/>
      <c r="CA149" s="389"/>
      <c r="CB149" s="389"/>
      <c r="CC149" s="389"/>
      <c r="CD149" s="389"/>
      <c r="CE149" s="389"/>
      <c r="CF149" s="389"/>
      <c r="CG149" s="389"/>
      <c r="CH149" s="389"/>
      <c r="CI149" s="389"/>
      <c r="CJ149" s="389"/>
      <c r="CK149" s="389"/>
      <c r="CL149" s="389"/>
      <c r="CM149" s="389"/>
      <c r="CN149" s="389"/>
      <c r="CO149" s="389"/>
      <c r="CP149" s="389"/>
      <c r="CQ149" s="389"/>
      <c r="CR149" s="389"/>
      <c r="CS149" s="389"/>
      <c r="CT149" s="389"/>
      <c r="CU149" s="389"/>
      <c r="CV149" s="389"/>
      <c r="CW149" s="389"/>
      <c r="CX149" s="389"/>
      <c r="CY149" s="389"/>
      <c r="CZ149" s="389"/>
      <c r="DA149" s="389"/>
    </row>
    <row r="150" spans="1:105" ht="10.5" customHeight="1"/>
    <row r="151" spans="1:105" s="84" customFormat="1" ht="30" customHeight="1">
      <c r="A151" s="368" t="s">
        <v>220</v>
      </c>
      <c r="B151" s="369"/>
      <c r="C151" s="369"/>
      <c r="D151" s="369"/>
      <c r="E151" s="369"/>
      <c r="F151" s="369"/>
      <c r="G151" s="370"/>
      <c r="H151" s="368" t="s">
        <v>269</v>
      </c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T151" s="369"/>
      <c r="U151" s="369"/>
      <c r="V151" s="369"/>
      <c r="W151" s="369"/>
      <c r="X151" s="369"/>
      <c r="Y151" s="369"/>
      <c r="Z151" s="369"/>
      <c r="AA151" s="369"/>
      <c r="AB151" s="369"/>
      <c r="AC151" s="369"/>
      <c r="AD151" s="369"/>
      <c r="AE151" s="369"/>
      <c r="AF151" s="369"/>
      <c r="AG151" s="369"/>
      <c r="AH151" s="369"/>
      <c r="AI151" s="369"/>
      <c r="AJ151" s="369"/>
      <c r="AK151" s="369"/>
      <c r="AL151" s="369"/>
      <c r="AM151" s="369"/>
      <c r="AN151" s="369"/>
      <c r="AO151" s="369"/>
      <c r="AP151" s="369"/>
      <c r="AQ151" s="369"/>
      <c r="AR151" s="369"/>
      <c r="AS151" s="369"/>
      <c r="AT151" s="369"/>
      <c r="AU151" s="369"/>
      <c r="AV151" s="369"/>
      <c r="AW151" s="369"/>
      <c r="AX151" s="369"/>
      <c r="AY151" s="369"/>
      <c r="AZ151" s="369"/>
      <c r="BA151" s="369"/>
      <c r="BB151" s="369"/>
      <c r="BC151" s="370"/>
      <c r="BD151" s="368" t="s">
        <v>291</v>
      </c>
      <c r="BE151" s="369"/>
      <c r="BF151" s="369"/>
      <c r="BG151" s="369"/>
      <c r="BH151" s="369"/>
      <c r="BI151" s="369"/>
      <c r="BJ151" s="369"/>
      <c r="BK151" s="369"/>
      <c r="BL151" s="369"/>
      <c r="BM151" s="369"/>
      <c r="BN151" s="369"/>
      <c r="BO151" s="369"/>
      <c r="BP151" s="369"/>
      <c r="BQ151" s="369"/>
      <c r="BR151" s="369"/>
      <c r="BS151" s="370"/>
      <c r="BT151" s="368" t="s">
        <v>302</v>
      </c>
      <c r="BU151" s="369"/>
      <c r="BV151" s="369"/>
      <c r="BW151" s="369"/>
      <c r="BX151" s="369"/>
      <c r="BY151" s="369"/>
      <c r="BZ151" s="369"/>
      <c r="CA151" s="369"/>
      <c r="CB151" s="369"/>
      <c r="CC151" s="369"/>
      <c r="CD151" s="369"/>
      <c r="CE151" s="369"/>
      <c r="CF151" s="369"/>
      <c r="CG151" s="369"/>
      <c r="CH151" s="369"/>
      <c r="CI151" s="370"/>
      <c r="CJ151" s="368" t="s">
        <v>303</v>
      </c>
      <c r="CK151" s="369"/>
      <c r="CL151" s="369"/>
      <c r="CM151" s="369"/>
      <c r="CN151" s="369"/>
      <c r="CO151" s="369"/>
      <c r="CP151" s="369"/>
      <c r="CQ151" s="369"/>
      <c r="CR151" s="369"/>
      <c r="CS151" s="369"/>
      <c r="CT151" s="369"/>
      <c r="CU151" s="369"/>
      <c r="CV151" s="369"/>
      <c r="CW151" s="369"/>
      <c r="CX151" s="369"/>
      <c r="CY151" s="369"/>
      <c r="CZ151" s="369"/>
      <c r="DA151" s="370"/>
    </row>
    <row r="152" spans="1:105" s="85" customFormat="1" ht="12.75">
      <c r="A152" s="356"/>
      <c r="B152" s="356"/>
      <c r="C152" s="356"/>
      <c r="D152" s="356"/>
      <c r="E152" s="356"/>
      <c r="F152" s="356"/>
      <c r="G152" s="356"/>
      <c r="H152" s="356">
        <v>1</v>
      </c>
      <c r="I152" s="356"/>
      <c r="J152" s="356"/>
      <c r="K152" s="356"/>
      <c r="L152" s="356"/>
      <c r="M152" s="356"/>
      <c r="N152" s="356"/>
      <c r="O152" s="356"/>
      <c r="P152" s="356"/>
      <c r="Q152" s="356"/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56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  <c r="AQ152" s="356"/>
      <c r="AR152" s="356"/>
      <c r="AS152" s="356"/>
      <c r="AT152" s="356"/>
      <c r="AU152" s="356"/>
      <c r="AV152" s="356"/>
      <c r="AW152" s="356"/>
      <c r="AX152" s="356"/>
      <c r="AY152" s="356"/>
      <c r="AZ152" s="356"/>
      <c r="BA152" s="356"/>
      <c r="BB152" s="356"/>
      <c r="BC152" s="356"/>
      <c r="BD152" s="356">
        <v>2</v>
      </c>
      <c r="BE152" s="356"/>
      <c r="BF152" s="356"/>
      <c r="BG152" s="356"/>
      <c r="BH152" s="356"/>
      <c r="BI152" s="356"/>
      <c r="BJ152" s="356"/>
      <c r="BK152" s="356"/>
      <c r="BL152" s="356"/>
      <c r="BM152" s="356"/>
      <c r="BN152" s="356"/>
      <c r="BO152" s="356"/>
      <c r="BP152" s="356"/>
      <c r="BQ152" s="356"/>
      <c r="BR152" s="356"/>
      <c r="BS152" s="356"/>
      <c r="BT152" s="356">
        <v>3</v>
      </c>
      <c r="BU152" s="356"/>
      <c r="BV152" s="356"/>
      <c r="BW152" s="356"/>
      <c r="BX152" s="356"/>
      <c r="BY152" s="356"/>
      <c r="BZ152" s="356"/>
      <c r="CA152" s="356"/>
      <c r="CB152" s="356"/>
      <c r="CC152" s="356"/>
      <c r="CD152" s="356"/>
      <c r="CE152" s="356"/>
      <c r="CF152" s="356"/>
      <c r="CG152" s="356"/>
      <c r="CH152" s="356"/>
      <c r="CI152" s="356"/>
      <c r="CJ152" s="356">
        <v>4</v>
      </c>
      <c r="CK152" s="356"/>
      <c r="CL152" s="356"/>
      <c r="CM152" s="356"/>
      <c r="CN152" s="356"/>
      <c r="CO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  <c r="CY152" s="356"/>
      <c r="CZ152" s="356"/>
      <c r="DA152" s="356"/>
    </row>
    <row r="153" spans="1:105" s="86" customFormat="1" ht="15" customHeight="1">
      <c r="A153" s="377" t="s">
        <v>244</v>
      </c>
      <c r="B153" s="377"/>
      <c r="C153" s="377"/>
      <c r="D153" s="377"/>
      <c r="E153" s="377"/>
      <c r="F153" s="377"/>
      <c r="G153" s="377"/>
      <c r="H153" s="386" t="s">
        <v>434</v>
      </c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  <c r="BA153" s="386"/>
      <c r="BB153" s="386"/>
      <c r="BC153" s="386"/>
      <c r="BD153" s="322">
        <v>1</v>
      </c>
      <c r="BE153" s="322"/>
      <c r="BF153" s="322"/>
      <c r="BG153" s="322"/>
      <c r="BH153" s="322"/>
      <c r="BI153" s="322"/>
      <c r="BJ153" s="322"/>
      <c r="BK153" s="322"/>
      <c r="BL153" s="322"/>
      <c r="BM153" s="322"/>
      <c r="BN153" s="322"/>
      <c r="BO153" s="322"/>
      <c r="BP153" s="322"/>
      <c r="BQ153" s="322"/>
      <c r="BR153" s="322"/>
      <c r="BS153" s="322"/>
      <c r="BT153" s="322">
        <v>14200</v>
      </c>
      <c r="BU153" s="322"/>
      <c r="BV153" s="322"/>
      <c r="BW153" s="322"/>
      <c r="BX153" s="322"/>
      <c r="BY153" s="322"/>
      <c r="BZ153" s="322"/>
      <c r="CA153" s="322"/>
      <c r="CB153" s="322"/>
      <c r="CC153" s="322"/>
      <c r="CD153" s="322"/>
      <c r="CE153" s="322"/>
      <c r="CF153" s="322"/>
      <c r="CG153" s="322"/>
      <c r="CH153" s="322"/>
      <c r="CI153" s="322"/>
      <c r="CJ153" s="387">
        <v>12570</v>
      </c>
      <c r="CK153" s="387"/>
      <c r="CL153" s="387"/>
      <c r="CM153" s="387"/>
      <c r="CN153" s="387"/>
      <c r="CO153" s="387"/>
      <c r="CP153" s="387"/>
      <c r="CQ153" s="387"/>
      <c r="CR153" s="387"/>
      <c r="CS153" s="387"/>
      <c r="CT153" s="387"/>
      <c r="CU153" s="387"/>
      <c r="CV153" s="387"/>
      <c r="CW153" s="387"/>
      <c r="CX153" s="387"/>
      <c r="CY153" s="387"/>
      <c r="CZ153" s="387"/>
      <c r="DA153" s="387"/>
    </row>
    <row r="154" spans="1:105" s="86" customFormat="1" ht="15" customHeight="1">
      <c r="A154" s="377" t="s">
        <v>134</v>
      </c>
      <c r="B154" s="377"/>
      <c r="C154" s="377"/>
      <c r="D154" s="377"/>
      <c r="E154" s="377"/>
      <c r="F154" s="377"/>
      <c r="G154" s="377"/>
      <c r="H154" s="386" t="s">
        <v>435</v>
      </c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E154" s="386"/>
      <c r="AF154" s="386"/>
      <c r="AG154" s="386"/>
      <c r="AH154" s="386"/>
      <c r="AI154" s="386"/>
      <c r="AJ154" s="386"/>
      <c r="AK154" s="386"/>
      <c r="AL154" s="386"/>
      <c r="AM154" s="386"/>
      <c r="AN154" s="386"/>
      <c r="AO154" s="386"/>
      <c r="AP154" s="386"/>
      <c r="AQ154" s="386"/>
      <c r="AR154" s="386"/>
      <c r="AS154" s="386"/>
      <c r="AT154" s="386"/>
      <c r="AU154" s="386"/>
      <c r="AV154" s="386"/>
      <c r="AW154" s="386"/>
      <c r="AX154" s="386"/>
      <c r="AY154" s="386"/>
      <c r="AZ154" s="386"/>
      <c r="BA154" s="386"/>
      <c r="BB154" s="386"/>
      <c r="BC154" s="386"/>
      <c r="BD154" s="322">
        <f>CJ154/BT154</f>
        <v>12</v>
      </c>
      <c r="BE154" s="322"/>
      <c r="BF154" s="322"/>
      <c r="BG154" s="322"/>
      <c r="BH154" s="322"/>
      <c r="BI154" s="322"/>
      <c r="BJ154" s="322"/>
      <c r="BK154" s="322"/>
      <c r="BL154" s="322"/>
      <c r="BM154" s="322"/>
      <c r="BN154" s="322"/>
      <c r="BO154" s="322"/>
      <c r="BP154" s="322"/>
      <c r="BQ154" s="322"/>
      <c r="BR154" s="322"/>
      <c r="BS154" s="322"/>
      <c r="BT154" s="322">
        <v>500</v>
      </c>
      <c r="BU154" s="322"/>
      <c r="BV154" s="322"/>
      <c r="BW154" s="322"/>
      <c r="BX154" s="322"/>
      <c r="BY154" s="322"/>
      <c r="BZ154" s="322"/>
      <c r="CA154" s="322"/>
      <c r="CB154" s="322"/>
      <c r="CC154" s="322"/>
      <c r="CD154" s="322"/>
      <c r="CE154" s="322"/>
      <c r="CF154" s="322"/>
      <c r="CG154" s="322"/>
      <c r="CH154" s="322"/>
      <c r="CI154" s="322"/>
      <c r="CJ154" s="387">
        <v>6000</v>
      </c>
      <c r="CK154" s="387"/>
      <c r="CL154" s="387"/>
      <c r="CM154" s="387"/>
      <c r="CN154" s="387"/>
      <c r="CO154" s="387"/>
      <c r="CP154" s="387"/>
      <c r="CQ154" s="387"/>
      <c r="CR154" s="387"/>
      <c r="CS154" s="387"/>
      <c r="CT154" s="387"/>
      <c r="CU154" s="387"/>
      <c r="CV154" s="387"/>
      <c r="CW154" s="387"/>
      <c r="CX154" s="387"/>
      <c r="CY154" s="387"/>
      <c r="CZ154" s="387"/>
      <c r="DA154" s="387"/>
    </row>
    <row r="155" spans="1:105" s="86" customFormat="1" ht="15" customHeight="1">
      <c r="A155" s="377" t="s">
        <v>135</v>
      </c>
      <c r="B155" s="377"/>
      <c r="C155" s="377"/>
      <c r="D155" s="377"/>
      <c r="E155" s="377"/>
      <c r="F155" s="377"/>
      <c r="G155" s="377"/>
      <c r="H155" s="386" t="s">
        <v>436</v>
      </c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U155" s="386"/>
      <c r="V155" s="386"/>
      <c r="W155" s="386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  <c r="AH155" s="386"/>
      <c r="AI155" s="386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6"/>
      <c r="AU155" s="386"/>
      <c r="AV155" s="386"/>
      <c r="AW155" s="386"/>
      <c r="AX155" s="386"/>
      <c r="AY155" s="386"/>
      <c r="AZ155" s="386"/>
      <c r="BA155" s="386"/>
      <c r="BB155" s="386"/>
      <c r="BC155" s="386"/>
      <c r="BD155" s="322">
        <f>CJ155/BT155</f>
        <v>19</v>
      </c>
      <c r="BE155" s="322"/>
      <c r="BF155" s="322"/>
      <c r="BG155" s="322"/>
      <c r="BH155" s="322"/>
      <c r="BI155" s="322"/>
      <c r="BJ155" s="322"/>
      <c r="BK155" s="322"/>
      <c r="BL155" s="322"/>
      <c r="BM155" s="322"/>
      <c r="BN155" s="322"/>
      <c r="BO155" s="322"/>
      <c r="BP155" s="322"/>
      <c r="BQ155" s="322"/>
      <c r="BR155" s="322"/>
      <c r="BS155" s="322"/>
      <c r="BT155" s="322">
        <v>200</v>
      </c>
      <c r="BU155" s="322"/>
      <c r="BV155" s="322"/>
      <c r="BW155" s="322"/>
      <c r="BX155" s="322"/>
      <c r="BY155" s="322"/>
      <c r="BZ155" s="322"/>
      <c r="CA155" s="322"/>
      <c r="CB155" s="322"/>
      <c r="CC155" s="322"/>
      <c r="CD155" s="322"/>
      <c r="CE155" s="322"/>
      <c r="CF155" s="322"/>
      <c r="CG155" s="322"/>
      <c r="CH155" s="322"/>
      <c r="CI155" s="322"/>
      <c r="CJ155" s="387">
        <v>3800</v>
      </c>
      <c r="CK155" s="387"/>
      <c r="CL155" s="387"/>
      <c r="CM155" s="387"/>
      <c r="CN155" s="387"/>
      <c r="CO155" s="387"/>
      <c r="CP155" s="387"/>
      <c r="CQ155" s="387"/>
      <c r="CR155" s="387"/>
      <c r="CS155" s="387"/>
      <c r="CT155" s="387"/>
      <c r="CU155" s="387"/>
      <c r="CV155" s="387"/>
      <c r="CW155" s="387"/>
      <c r="CX155" s="387"/>
      <c r="CY155" s="387"/>
      <c r="CZ155" s="387"/>
      <c r="DA155" s="387"/>
    </row>
    <row r="156" spans="1:105" s="86" customFormat="1" ht="15" customHeight="1">
      <c r="A156" s="377" t="s">
        <v>426</v>
      </c>
      <c r="B156" s="377"/>
      <c r="C156" s="377"/>
      <c r="D156" s="377"/>
      <c r="E156" s="377"/>
      <c r="F156" s="377"/>
      <c r="G156" s="377"/>
      <c r="H156" s="386" t="s">
        <v>437</v>
      </c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  <c r="AH156" s="386"/>
      <c r="AI156" s="386"/>
      <c r="AJ156" s="386"/>
      <c r="AK156" s="386"/>
      <c r="AL156" s="386"/>
      <c r="AM156" s="386"/>
      <c r="AN156" s="386"/>
      <c r="AO156" s="386"/>
      <c r="AP156" s="386"/>
      <c r="AQ156" s="386"/>
      <c r="AR156" s="386"/>
      <c r="AS156" s="386"/>
      <c r="AT156" s="386"/>
      <c r="AU156" s="386"/>
      <c r="AV156" s="386"/>
      <c r="AW156" s="386"/>
      <c r="AX156" s="386"/>
      <c r="AY156" s="386"/>
      <c r="AZ156" s="386"/>
      <c r="BA156" s="386"/>
      <c r="BB156" s="386"/>
      <c r="BC156" s="386"/>
      <c r="BD156" s="322">
        <f>CJ156/BT156</f>
        <v>703.5</v>
      </c>
      <c r="BE156" s="322"/>
      <c r="BF156" s="322"/>
      <c r="BG156" s="322"/>
      <c r="BH156" s="322"/>
      <c r="BI156" s="322"/>
      <c r="BJ156" s="322"/>
      <c r="BK156" s="322"/>
      <c r="BL156" s="322"/>
      <c r="BM156" s="322"/>
      <c r="BN156" s="322"/>
      <c r="BO156" s="322"/>
      <c r="BP156" s="322"/>
      <c r="BQ156" s="322"/>
      <c r="BR156" s="322"/>
      <c r="BS156" s="322"/>
      <c r="BT156" s="322">
        <v>200</v>
      </c>
      <c r="BU156" s="322"/>
      <c r="BV156" s="322"/>
      <c r="BW156" s="322"/>
      <c r="BX156" s="322"/>
      <c r="BY156" s="322"/>
      <c r="BZ156" s="322"/>
      <c r="CA156" s="322"/>
      <c r="CB156" s="322"/>
      <c r="CC156" s="322"/>
      <c r="CD156" s="322"/>
      <c r="CE156" s="322"/>
      <c r="CF156" s="322"/>
      <c r="CG156" s="322"/>
      <c r="CH156" s="322"/>
      <c r="CI156" s="322"/>
      <c r="CJ156" s="387">
        <v>140700</v>
      </c>
      <c r="CK156" s="387"/>
      <c r="CL156" s="387"/>
      <c r="CM156" s="387"/>
      <c r="CN156" s="387"/>
      <c r="CO156" s="387"/>
      <c r="CP156" s="387"/>
      <c r="CQ156" s="387"/>
      <c r="CR156" s="387"/>
      <c r="CS156" s="387"/>
      <c r="CT156" s="387"/>
      <c r="CU156" s="387"/>
      <c r="CV156" s="387"/>
      <c r="CW156" s="387"/>
      <c r="CX156" s="387"/>
      <c r="CY156" s="387"/>
      <c r="CZ156" s="387"/>
      <c r="DA156" s="387"/>
    </row>
    <row r="157" spans="1:105" s="86" customFormat="1" ht="15" customHeight="1">
      <c r="A157" s="377" t="s">
        <v>428</v>
      </c>
      <c r="B157" s="377"/>
      <c r="C157" s="377"/>
      <c r="D157" s="377"/>
      <c r="E157" s="377"/>
      <c r="F157" s="377"/>
      <c r="G157" s="377"/>
      <c r="H157" s="386" t="s">
        <v>438</v>
      </c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  <c r="S157" s="386"/>
      <c r="T157" s="386"/>
      <c r="U157" s="386"/>
      <c r="V157" s="386"/>
      <c r="W157" s="386"/>
      <c r="X157" s="386"/>
      <c r="Y157" s="386"/>
      <c r="Z157" s="386"/>
      <c r="AA157" s="386"/>
      <c r="AB157" s="386"/>
      <c r="AC157" s="386"/>
      <c r="AD157" s="386"/>
      <c r="AE157" s="386"/>
      <c r="AF157" s="386"/>
      <c r="AG157" s="386"/>
      <c r="AH157" s="386"/>
      <c r="AI157" s="386"/>
      <c r="AJ157" s="386"/>
      <c r="AK157" s="386"/>
      <c r="AL157" s="386"/>
      <c r="AM157" s="386"/>
      <c r="AN157" s="386"/>
      <c r="AO157" s="386"/>
      <c r="AP157" s="386"/>
      <c r="AQ157" s="386"/>
      <c r="AR157" s="386"/>
      <c r="AS157" s="386"/>
      <c r="AT157" s="386"/>
      <c r="AU157" s="386"/>
      <c r="AV157" s="386"/>
      <c r="AW157" s="386"/>
      <c r="AX157" s="386"/>
      <c r="AY157" s="386"/>
      <c r="AZ157" s="386"/>
      <c r="BA157" s="386"/>
      <c r="BB157" s="386"/>
      <c r="BC157" s="386"/>
      <c r="BD157" s="322">
        <f>CJ157/BT157</f>
        <v>138</v>
      </c>
      <c r="BE157" s="322"/>
      <c r="BF157" s="322"/>
      <c r="BG157" s="322"/>
      <c r="BH157" s="322"/>
      <c r="BI157" s="322"/>
      <c r="BJ157" s="322"/>
      <c r="BK157" s="322"/>
      <c r="BL157" s="322"/>
      <c r="BM157" s="322"/>
      <c r="BN157" s="322"/>
      <c r="BO157" s="322"/>
      <c r="BP157" s="322"/>
      <c r="BQ157" s="322"/>
      <c r="BR157" s="322"/>
      <c r="BS157" s="322"/>
      <c r="BT157" s="322">
        <v>100</v>
      </c>
      <c r="BU157" s="322"/>
      <c r="BV157" s="322"/>
      <c r="BW157" s="322"/>
      <c r="BX157" s="322"/>
      <c r="BY157" s="322"/>
      <c r="BZ157" s="322"/>
      <c r="CA157" s="322"/>
      <c r="CB157" s="322"/>
      <c r="CC157" s="322"/>
      <c r="CD157" s="322"/>
      <c r="CE157" s="322"/>
      <c r="CF157" s="322"/>
      <c r="CG157" s="322"/>
      <c r="CH157" s="322"/>
      <c r="CI157" s="322"/>
      <c r="CJ157" s="387">
        <v>13800</v>
      </c>
      <c r="CK157" s="387"/>
      <c r="CL157" s="387"/>
      <c r="CM157" s="387"/>
      <c r="CN157" s="387"/>
      <c r="CO157" s="387"/>
      <c r="CP157" s="387"/>
      <c r="CQ157" s="387"/>
      <c r="CR157" s="387"/>
      <c r="CS157" s="387"/>
      <c r="CT157" s="387"/>
      <c r="CU157" s="387"/>
      <c r="CV157" s="387"/>
      <c r="CW157" s="387"/>
      <c r="CX157" s="387"/>
      <c r="CY157" s="387"/>
      <c r="CZ157" s="387"/>
      <c r="DA157" s="387"/>
    </row>
    <row r="158" spans="1:105" s="86" customFormat="1" ht="15" customHeight="1">
      <c r="A158" s="377" t="s">
        <v>429</v>
      </c>
      <c r="B158" s="377"/>
      <c r="C158" s="377"/>
      <c r="D158" s="377"/>
      <c r="E158" s="377"/>
      <c r="F158" s="377"/>
      <c r="G158" s="377"/>
      <c r="H158" s="386" t="s">
        <v>477</v>
      </c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6"/>
      <c r="AH158" s="386"/>
      <c r="AI158" s="386"/>
      <c r="AJ158" s="386"/>
      <c r="AK158" s="386"/>
      <c r="AL158" s="386"/>
      <c r="AM158" s="386"/>
      <c r="AN158" s="386"/>
      <c r="AO158" s="386"/>
      <c r="AP158" s="386"/>
      <c r="AQ158" s="386"/>
      <c r="AR158" s="386"/>
      <c r="AS158" s="386"/>
      <c r="AT158" s="386"/>
      <c r="AU158" s="386"/>
      <c r="AV158" s="386"/>
      <c r="AW158" s="386"/>
      <c r="AX158" s="386"/>
      <c r="AY158" s="386"/>
      <c r="AZ158" s="386"/>
      <c r="BA158" s="386"/>
      <c r="BB158" s="386"/>
      <c r="BC158" s="386"/>
      <c r="BD158" s="387">
        <f>CJ158/BT158</f>
        <v>292.16666666666669</v>
      </c>
      <c r="BE158" s="387"/>
      <c r="BF158" s="387"/>
      <c r="BG158" s="387"/>
      <c r="BH158" s="387"/>
      <c r="BI158" s="387"/>
      <c r="BJ158" s="387"/>
      <c r="BK158" s="387"/>
      <c r="BL158" s="387"/>
      <c r="BM158" s="387"/>
      <c r="BN158" s="387"/>
      <c r="BO158" s="387"/>
      <c r="BP158" s="387"/>
      <c r="BQ158" s="387"/>
      <c r="BR158" s="387"/>
      <c r="BS158" s="387"/>
      <c r="BT158" s="322">
        <v>300</v>
      </c>
      <c r="BU158" s="322"/>
      <c r="BV158" s="322"/>
      <c r="BW158" s="322"/>
      <c r="BX158" s="322"/>
      <c r="BY158" s="322"/>
      <c r="BZ158" s="322"/>
      <c r="CA158" s="322"/>
      <c r="CB158" s="322"/>
      <c r="CC158" s="322"/>
      <c r="CD158" s="322"/>
      <c r="CE158" s="322"/>
      <c r="CF158" s="322"/>
      <c r="CG158" s="322"/>
      <c r="CH158" s="322"/>
      <c r="CI158" s="322"/>
      <c r="CJ158" s="387">
        <v>87650</v>
      </c>
      <c r="CK158" s="387"/>
      <c r="CL158" s="387"/>
      <c r="CM158" s="387"/>
      <c r="CN158" s="387"/>
      <c r="CO158" s="387"/>
      <c r="CP158" s="387"/>
      <c r="CQ158" s="387"/>
      <c r="CR158" s="387"/>
      <c r="CS158" s="387"/>
      <c r="CT158" s="387"/>
      <c r="CU158" s="387"/>
      <c r="CV158" s="387"/>
      <c r="CW158" s="387"/>
      <c r="CX158" s="387"/>
      <c r="CY158" s="387"/>
      <c r="CZ158" s="387"/>
      <c r="DA158" s="387"/>
    </row>
    <row r="159" spans="1:105" s="86" customFormat="1" ht="15" customHeight="1">
      <c r="A159" s="377"/>
      <c r="B159" s="377"/>
      <c r="C159" s="377"/>
      <c r="D159" s="377"/>
      <c r="E159" s="377"/>
      <c r="F159" s="377"/>
      <c r="G159" s="377"/>
      <c r="H159" s="386"/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  <c r="AH159" s="386"/>
      <c r="AI159" s="386"/>
      <c r="AJ159" s="386"/>
      <c r="AK159" s="386"/>
      <c r="AL159" s="386"/>
      <c r="AM159" s="386"/>
      <c r="AN159" s="386"/>
      <c r="AO159" s="386"/>
      <c r="AP159" s="386"/>
      <c r="AQ159" s="386"/>
      <c r="AR159" s="386"/>
      <c r="AS159" s="386"/>
      <c r="AT159" s="386"/>
      <c r="AU159" s="386"/>
      <c r="AV159" s="386"/>
      <c r="AW159" s="386"/>
      <c r="AX159" s="386"/>
      <c r="AY159" s="386"/>
      <c r="AZ159" s="386"/>
      <c r="BA159" s="386"/>
      <c r="BB159" s="386"/>
      <c r="BC159" s="386"/>
      <c r="BD159" s="322"/>
      <c r="BE159" s="322"/>
      <c r="BF159" s="322"/>
      <c r="BG159" s="322"/>
      <c r="BH159" s="322"/>
      <c r="BI159" s="322"/>
      <c r="BJ159" s="322"/>
      <c r="BK159" s="322"/>
      <c r="BL159" s="322"/>
      <c r="BM159" s="322"/>
      <c r="BN159" s="322"/>
      <c r="BO159" s="322"/>
      <c r="BP159" s="322"/>
      <c r="BQ159" s="322"/>
      <c r="BR159" s="322"/>
      <c r="BS159" s="322"/>
      <c r="BT159" s="322"/>
      <c r="BU159" s="322"/>
      <c r="BV159" s="322"/>
      <c r="BW159" s="322"/>
      <c r="BX159" s="322"/>
      <c r="BY159" s="322"/>
      <c r="BZ159" s="322"/>
      <c r="CA159" s="322"/>
      <c r="CB159" s="322"/>
      <c r="CC159" s="322"/>
      <c r="CD159" s="322"/>
      <c r="CE159" s="322"/>
      <c r="CF159" s="322"/>
      <c r="CG159" s="322"/>
      <c r="CH159" s="322"/>
      <c r="CI159" s="322"/>
      <c r="CJ159" s="387"/>
      <c r="CK159" s="387"/>
      <c r="CL159" s="387"/>
      <c r="CM159" s="387"/>
      <c r="CN159" s="387"/>
      <c r="CO159" s="387"/>
      <c r="CP159" s="387"/>
      <c r="CQ159" s="387"/>
      <c r="CR159" s="387"/>
      <c r="CS159" s="387"/>
      <c r="CT159" s="387"/>
      <c r="CU159" s="387"/>
      <c r="CV159" s="387"/>
      <c r="CW159" s="387"/>
      <c r="CX159" s="387"/>
      <c r="CY159" s="387"/>
      <c r="CZ159" s="387"/>
      <c r="DA159" s="387"/>
    </row>
    <row r="160" spans="1:105" s="86" customFormat="1" ht="15" customHeight="1">
      <c r="A160" s="377"/>
      <c r="B160" s="377"/>
      <c r="C160" s="377"/>
      <c r="D160" s="377"/>
      <c r="E160" s="377"/>
      <c r="F160" s="377"/>
      <c r="G160" s="377"/>
      <c r="H160" s="340" t="s">
        <v>229</v>
      </c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40"/>
      <c r="AC160" s="340"/>
      <c r="AD160" s="340"/>
      <c r="AE160" s="340"/>
      <c r="AF160" s="340"/>
      <c r="AG160" s="340"/>
      <c r="AH160" s="340"/>
      <c r="AI160" s="340"/>
      <c r="AJ160" s="340"/>
      <c r="AK160" s="340"/>
      <c r="AL160" s="340"/>
      <c r="AM160" s="340"/>
      <c r="AN160" s="340"/>
      <c r="AO160" s="340"/>
      <c r="AP160" s="340"/>
      <c r="AQ160" s="340"/>
      <c r="AR160" s="340"/>
      <c r="AS160" s="340"/>
      <c r="AT160" s="340"/>
      <c r="AU160" s="340"/>
      <c r="AV160" s="340"/>
      <c r="AW160" s="340"/>
      <c r="AX160" s="340"/>
      <c r="AY160" s="340"/>
      <c r="AZ160" s="340"/>
      <c r="BA160" s="340"/>
      <c r="BB160" s="340"/>
      <c r="BC160" s="341"/>
      <c r="BD160" s="322"/>
      <c r="BE160" s="322"/>
      <c r="BF160" s="322"/>
      <c r="BG160" s="322"/>
      <c r="BH160" s="322"/>
      <c r="BI160" s="322"/>
      <c r="BJ160" s="322"/>
      <c r="BK160" s="322"/>
      <c r="BL160" s="322"/>
      <c r="BM160" s="322"/>
      <c r="BN160" s="322"/>
      <c r="BO160" s="322"/>
      <c r="BP160" s="322"/>
      <c r="BQ160" s="322"/>
      <c r="BR160" s="322"/>
      <c r="BS160" s="322"/>
      <c r="BT160" s="322" t="s">
        <v>7</v>
      </c>
      <c r="BU160" s="322"/>
      <c r="BV160" s="322"/>
      <c r="BW160" s="322"/>
      <c r="BX160" s="322"/>
      <c r="BY160" s="322"/>
      <c r="BZ160" s="322"/>
      <c r="CA160" s="322"/>
      <c r="CB160" s="322"/>
      <c r="CC160" s="322"/>
      <c r="CD160" s="322"/>
      <c r="CE160" s="322"/>
      <c r="CF160" s="322"/>
      <c r="CG160" s="322"/>
      <c r="CH160" s="322"/>
      <c r="CI160" s="322"/>
      <c r="CJ160" s="387">
        <f>SUM(CJ153:CZ159)</f>
        <v>264520</v>
      </c>
      <c r="CK160" s="387"/>
      <c r="CL160" s="387"/>
      <c r="CM160" s="387"/>
      <c r="CN160" s="387"/>
      <c r="CO160" s="387"/>
      <c r="CP160" s="387"/>
      <c r="CQ160" s="387"/>
      <c r="CR160" s="387"/>
      <c r="CS160" s="387"/>
      <c r="CT160" s="387"/>
      <c r="CU160" s="387"/>
      <c r="CV160" s="387"/>
      <c r="CW160" s="387"/>
      <c r="CX160" s="387"/>
      <c r="CY160" s="387"/>
      <c r="CZ160" s="387"/>
      <c r="DA160" s="387"/>
    </row>
    <row r="161" spans="89:104" ht="12" customHeight="1">
      <c r="CK161" s="419"/>
      <c r="CL161" s="420"/>
      <c r="CM161" s="420"/>
      <c r="CN161" s="420"/>
      <c r="CO161" s="420"/>
      <c r="CP161" s="420"/>
      <c r="CQ161" s="420"/>
      <c r="CR161" s="420"/>
      <c r="CS161" s="420"/>
      <c r="CT161" s="420"/>
      <c r="CU161" s="420"/>
      <c r="CV161" s="420"/>
      <c r="CW161" s="420"/>
      <c r="CX161" s="420"/>
      <c r="CY161" s="420"/>
      <c r="CZ161" s="420"/>
    </row>
    <row r="162" spans="89:104" ht="11.25" customHeight="1">
      <c r="CO162" s="168">
        <f>CJ160+CJ147+CJ135+CL113+CJ105+CL97+CE59+CJ47+CM33+'прил2 стр1(бюджет)'!EO30</f>
        <v>9242780.0020000003</v>
      </c>
    </row>
    <row r="163" spans="89:104" ht="12" customHeight="1">
      <c r="CO163" s="169"/>
    </row>
  </sheetData>
  <mergeCells count="489">
    <mergeCell ref="CK161:CZ161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42:G142"/>
    <mergeCell ref="H142:BS142"/>
    <mergeCell ref="H147:BS147"/>
    <mergeCell ref="BT147:CI147"/>
    <mergeCell ref="CJ147:DA147"/>
    <mergeCell ref="A149:DA149"/>
    <mergeCell ref="A151:G151"/>
    <mergeCell ref="H151:BC151"/>
    <mergeCell ref="BD151:BS151"/>
    <mergeCell ref="BT151:CI151"/>
    <mergeCell ref="CJ151:DA151"/>
    <mergeCell ref="A145:G145"/>
    <mergeCell ref="H145:BS145"/>
    <mergeCell ref="BT145:CI145"/>
    <mergeCell ref="CJ145:DA145"/>
    <mergeCell ref="A146:G146"/>
    <mergeCell ref="H146:BS146"/>
    <mergeCell ref="BT146:CI146"/>
    <mergeCell ref="CJ146:DA146"/>
    <mergeCell ref="H139:BS139"/>
    <mergeCell ref="BT139:CI139"/>
    <mergeCell ref="CJ139:DA139"/>
    <mergeCell ref="A140:G140"/>
    <mergeCell ref="H140:BS140"/>
    <mergeCell ref="BT140:CI140"/>
    <mergeCell ref="CJ140:DA140"/>
    <mergeCell ref="A141:G141"/>
    <mergeCell ref="H141:BS141"/>
    <mergeCell ref="BT141:CI141"/>
    <mergeCell ref="CJ141:DA141"/>
    <mergeCell ref="A126:G126"/>
    <mergeCell ref="H126:BC126"/>
    <mergeCell ref="BD126:BS126"/>
    <mergeCell ref="BT126:CI126"/>
    <mergeCell ref="CJ126:DA126"/>
    <mergeCell ref="A129:G129"/>
    <mergeCell ref="H129:BC129"/>
    <mergeCell ref="BD129:BS129"/>
    <mergeCell ref="BT129:CI129"/>
    <mergeCell ref="CJ129:DA129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3:DA123"/>
    <mergeCell ref="A125:G125"/>
    <mergeCell ref="H125:BC125"/>
    <mergeCell ref="BD125:BS125"/>
    <mergeCell ref="BT125:CI125"/>
    <mergeCell ref="CJ125:DA125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15:DA115"/>
    <mergeCell ref="A117:G117"/>
    <mergeCell ref="H117:BC117"/>
    <mergeCell ref="BD117:BS117"/>
    <mergeCell ref="BT117:CI117"/>
    <mergeCell ref="CJ117:DA117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11:G111"/>
    <mergeCell ref="H111:AO111"/>
    <mergeCell ref="AP111:BE111"/>
    <mergeCell ref="BF111:BU111"/>
    <mergeCell ref="BV111:CK111"/>
    <mergeCell ref="CL111:DA111"/>
    <mergeCell ref="A110:G110"/>
    <mergeCell ref="H110:AO110"/>
    <mergeCell ref="AP110:BE110"/>
    <mergeCell ref="BF110:BU110"/>
    <mergeCell ref="BV110:CK110"/>
    <mergeCell ref="CL110:DA110"/>
    <mergeCell ref="A107:DA107"/>
    <mergeCell ref="A109:G109"/>
    <mergeCell ref="H109:AO109"/>
    <mergeCell ref="AP109:BE109"/>
    <mergeCell ref="BF109:BU109"/>
    <mergeCell ref="BV109:CK109"/>
    <mergeCell ref="CL109:DA109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2:G102"/>
    <mergeCell ref="H102:BC102"/>
    <mergeCell ref="BD102:BS102"/>
    <mergeCell ref="BT102:CI102"/>
    <mergeCell ref="CJ102:DA102"/>
    <mergeCell ref="A103:G103"/>
    <mergeCell ref="H103:BC103"/>
    <mergeCell ref="BD103:BS103"/>
    <mergeCell ref="BT103:CI103"/>
    <mergeCell ref="CJ103:DA103"/>
    <mergeCell ref="A99:DA99"/>
    <mergeCell ref="A101:G101"/>
    <mergeCell ref="H101:BC101"/>
    <mergeCell ref="BD101:BS101"/>
    <mergeCell ref="BT101:CI101"/>
    <mergeCell ref="CJ101:DA101"/>
    <mergeCell ref="A97:G97"/>
    <mergeCell ref="H97:AO97"/>
    <mergeCell ref="AP97:BE97"/>
    <mergeCell ref="BF97:BU97"/>
    <mergeCell ref="BV97:CK97"/>
    <mergeCell ref="CL97:DA97"/>
    <mergeCell ref="A96:G96"/>
    <mergeCell ref="H96:AO96"/>
    <mergeCell ref="AP96:BE96"/>
    <mergeCell ref="BF96:BU96"/>
    <mergeCell ref="BV96:CK96"/>
    <mergeCell ref="CL96:DA96"/>
    <mergeCell ref="A95:G95"/>
    <mergeCell ref="H95:AO95"/>
    <mergeCell ref="AP95:BE95"/>
    <mergeCell ref="BF95:BU95"/>
    <mergeCell ref="BV95:CK95"/>
    <mergeCell ref="CL95:DA95"/>
    <mergeCell ref="CL93:DA93"/>
    <mergeCell ref="A94:G94"/>
    <mergeCell ref="H94:AO94"/>
    <mergeCell ref="AP94:BE94"/>
    <mergeCell ref="BF94:BU94"/>
    <mergeCell ref="BV94:CK94"/>
    <mergeCell ref="CL94:DA94"/>
    <mergeCell ref="A85:DA85"/>
    <mergeCell ref="X87:DA87"/>
    <mergeCell ref="A89:AO89"/>
    <mergeCell ref="AP89:DA89"/>
    <mergeCell ref="A91:DA91"/>
    <mergeCell ref="A93:G93"/>
    <mergeCell ref="H93:AO93"/>
    <mergeCell ref="AP93:BE93"/>
    <mergeCell ref="BF93:BU93"/>
    <mergeCell ref="BV93:CK93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0:G80"/>
    <mergeCell ref="H80:BC80"/>
    <mergeCell ref="BD80:BS80"/>
    <mergeCell ref="BT80:CI80"/>
    <mergeCell ref="CJ80:DA80"/>
    <mergeCell ref="A81:G81"/>
    <mergeCell ref="H81:BC81"/>
    <mergeCell ref="BD81:BS81"/>
    <mergeCell ref="BT81:CI81"/>
    <mergeCell ref="CJ81:DA81"/>
    <mergeCell ref="A73:DA73"/>
    <mergeCell ref="X75:DA75"/>
    <mergeCell ref="A77:AO77"/>
    <mergeCell ref="AP77:DA77"/>
    <mergeCell ref="A79:G79"/>
    <mergeCell ref="H79:BC79"/>
    <mergeCell ref="BD79:BS79"/>
    <mergeCell ref="BT79:CI79"/>
    <mergeCell ref="CJ79:DA7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8:G68"/>
    <mergeCell ref="H68:BC68"/>
    <mergeCell ref="BD68:BS68"/>
    <mergeCell ref="BT68:CI68"/>
    <mergeCell ref="CJ68:DA68"/>
    <mergeCell ref="A69:G69"/>
    <mergeCell ref="H69:BC69"/>
    <mergeCell ref="BD69:BS69"/>
    <mergeCell ref="BT69:CI69"/>
    <mergeCell ref="CJ69:DA69"/>
    <mergeCell ref="A61:DA61"/>
    <mergeCell ref="X63:DA63"/>
    <mergeCell ref="A65:AO65"/>
    <mergeCell ref="AP65:DA65"/>
    <mergeCell ref="A67:G67"/>
    <mergeCell ref="H67:BC67"/>
    <mergeCell ref="BD67:BS67"/>
    <mergeCell ref="BT67:CI67"/>
    <mergeCell ref="CJ67:DA6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6:G56"/>
    <mergeCell ref="H56:BC56"/>
    <mergeCell ref="BD56:BS56"/>
    <mergeCell ref="BT56:CD56"/>
    <mergeCell ref="CE56:DA56"/>
    <mergeCell ref="A57:G57"/>
    <mergeCell ref="H57:BC57"/>
    <mergeCell ref="BD57:BS57"/>
    <mergeCell ref="BT57:CD57"/>
    <mergeCell ref="CE57:DA57"/>
    <mergeCell ref="H47:BC47"/>
    <mergeCell ref="BD47:BS47"/>
    <mergeCell ref="BT47:CI47"/>
    <mergeCell ref="CJ47:DA47"/>
    <mergeCell ref="A49:DA49"/>
    <mergeCell ref="X51:DA51"/>
    <mergeCell ref="A53:AO53"/>
    <mergeCell ref="AP53:DA53"/>
    <mergeCell ref="A55:G55"/>
    <mergeCell ref="H55:BC55"/>
    <mergeCell ref="BD55:BS55"/>
    <mergeCell ref="BT55:CD55"/>
    <mergeCell ref="CE55:DA55"/>
    <mergeCell ref="A32:F32"/>
    <mergeCell ref="H32:BV32"/>
    <mergeCell ref="BW32:CL32"/>
    <mergeCell ref="CM32:DA32"/>
    <mergeCell ref="A33:F33"/>
    <mergeCell ref="G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25:F25"/>
    <mergeCell ref="H25:BV25"/>
    <mergeCell ref="BW25:CL25"/>
    <mergeCell ref="CM25:DA25"/>
    <mergeCell ref="A26:F27"/>
    <mergeCell ref="H26:BV26"/>
    <mergeCell ref="BW26:CL27"/>
    <mergeCell ref="CM26:DA27"/>
    <mergeCell ref="H27:BV27"/>
    <mergeCell ref="A16:DA16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CM21:DA22"/>
    <mergeCell ref="H22:BV22"/>
    <mergeCell ref="A21:F22"/>
    <mergeCell ref="H21:BV21"/>
    <mergeCell ref="BW21:CL22"/>
    <mergeCell ref="A18:F18"/>
    <mergeCell ref="G18:BV18"/>
    <mergeCell ref="BW18:CL18"/>
    <mergeCell ref="CM18:DA18"/>
    <mergeCell ref="A19:F19"/>
    <mergeCell ref="G19:BV19"/>
    <mergeCell ref="BW19:CL19"/>
    <mergeCell ref="CM19:DA19"/>
    <mergeCell ref="A20:F20"/>
    <mergeCell ref="H20:BV20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2:F12"/>
    <mergeCell ref="G12:AD12"/>
    <mergeCell ref="AE12:AY12"/>
    <mergeCell ref="AZ12:BQ12"/>
    <mergeCell ref="BR12:CI12"/>
    <mergeCell ref="CJ12:DA12"/>
    <mergeCell ref="A2:DA2"/>
    <mergeCell ref="A4:F4"/>
    <mergeCell ref="G4:AD4"/>
    <mergeCell ref="AE4:BC4"/>
    <mergeCell ref="BD4:BS4"/>
    <mergeCell ref="BT4:CI4"/>
    <mergeCell ref="CJ4:DA4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9:DA9"/>
    <mergeCell ref="A11:F11"/>
    <mergeCell ref="G11:AD11"/>
    <mergeCell ref="AE11:AY11"/>
    <mergeCell ref="AZ11:BQ11"/>
    <mergeCell ref="BR11:CI11"/>
    <mergeCell ref="CJ11:DA11"/>
    <mergeCell ref="A7:F7"/>
    <mergeCell ref="G7:AD7"/>
    <mergeCell ref="AE7:BC7"/>
    <mergeCell ref="BD7:BS7"/>
    <mergeCell ref="BT7:CI7"/>
    <mergeCell ref="CJ7:DA7"/>
    <mergeCell ref="BT155:CI155"/>
    <mergeCell ref="CJ142:DA142"/>
    <mergeCell ref="A144:G144"/>
    <mergeCell ref="H144:BS144"/>
    <mergeCell ref="BT144:CI144"/>
    <mergeCell ref="CJ144:DA144"/>
    <mergeCell ref="BT142:CI142"/>
    <mergeCell ref="A147:G147"/>
    <mergeCell ref="A130:G130"/>
    <mergeCell ref="H130:BC130"/>
    <mergeCell ref="BD130:BS130"/>
    <mergeCell ref="BT130:CI130"/>
    <mergeCell ref="CJ130:DA130"/>
    <mergeCell ref="A135:G135"/>
    <mergeCell ref="H135:BC135"/>
    <mergeCell ref="BD135:BS135"/>
    <mergeCell ref="BT135:CI135"/>
    <mergeCell ref="CJ135:DA135"/>
    <mergeCell ref="A143:G143"/>
    <mergeCell ref="H143:BS143"/>
    <mergeCell ref="BT143:CI143"/>
    <mergeCell ref="CJ143:DA143"/>
    <mergeCell ref="A137:DA137"/>
    <mergeCell ref="A139:G139"/>
    <mergeCell ref="CJ155:DA155"/>
    <mergeCell ref="A158:G158"/>
    <mergeCell ref="H158:BC158"/>
    <mergeCell ref="BD158:BS158"/>
    <mergeCell ref="BT158:CI158"/>
    <mergeCell ref="CJ158:DA158"/>
    <mergeCell ref="A154:G154"/>
    <mergeCell ref="H154:BC154"/>
    <mergeCell ref="BD154:BS154"/>
    <mergeCell ref="BT154:CI154"/>
    <mergeCell ref="CJ154:DA154"/>
    <mergeCell ref="A157:G157"/>
    <mergeCell ref="H157:BC157"/>
    <mergeCell ref="BD157:BS157"/>
    <mergeCell ref="BT157:CI157"/>
    <mergeCell ref="CJ157:DA157"/>
    <mergeCell ref="A156:G156"/>
    <mergeCell ref="H156:BC156"/>
    <mergeCell ref="BD156:BS156"/>
    <mergeCell ref="BT156:CI156"/>
    <mergeCell ref="CJ156:DA156"/>
    <mergeCell ref="A155:G155"/>
    <mergeCell ref="H155:BC155"/>
    <mergeCell ref="BD155:BS155"/>
    <mergeCell ref="BD44:BS44"/>
    <mergeCell ref="A134:G134"/>
    <mergeCell ref="H134:BC134"/>
    <mergeCell ref="BD134:BS134"/>
    <mergeCell ref="BT134:CI134"/>
    <mergeCell ref="CJ134:DA134"/>
    <mergeCell ref="A133:G133"/>
    <mergeCell ref="H133:BC133"/>
    <mergeCell ref="BD133:BS133"/>
    <mergeCell ref="BT133:CI133"/>
    <mergeCell ref="CJ133:DA133"/>
    <mergeCell ref="BT44:CI44"/>
    <mergeCell ref="CJ44:DA44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BW20:CL20"/>
    <mergeCell ref="CM20:DA20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35:DA35"/>
    <mergeCell ref="A37:DA37"/>
    <mergeCell ref="X39:DA39"/>
    <mergeCell ref="A41:AO41"/>
    <mergeCell ref="AP41:DA41"/>
    <mergeCell ref="A43:G43"/>
    <mergeCell ref="H43:BC43"/>
    <mergeCell ref="BD43:BS43"/>
    <mergeCell ref="BT43:CI43"/>
    <mergeCell ref="CJ43:DA43"/>
    <mergeCell ref="A44:G44"/>
    <mergeCell ref="H44:BC44"/>
  </mergeCells>
  <pageMargins left="0" right="0" top="0.35433070866141736" bottom="0.39370078740157483" header="0.19685039370078741" footer="0.19685039370078741"/>
  <pageSetup paperSize="9" scale="78" fitToHeight="3" orientation="portrait" r:id="rId1"/>
  <headerFooter alignWithMargins="0"/>
  <rowBreaks count="2" manualBreakCount="2">
    <brk id="36" max="104" man="1"/>
    <brk id="97" max="10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32"/>
  <sheetViews>
    <sheetView topLeftCell="A4" zoomScaleSheetLayoutView="100" workbookViewId="0">
      <selection activeCell="A11" sqref="A11:FE11"/>
    </sheetView>
  </sheetViews>
  <sheetFormatPr defaultColWidth="0.85546875" defaultRowHeight="12.75"/>
  <cols>
    <col min="1" max="160" width="0.85546875" style="17"/>
    <col min="161" max="162" width="8.85546875" style="17" customWidth="1"/>
    <col min="163" max="16384" width="0.85546875" style="17"/>
  </cols>
  <sheetData>
    <row r="2" spans="1:162" s="2" customFormat="1" ht="15.75">
      <c r="FD2" s="173"/>
      <c r="FE2" s="173"/>
      <c r="FF2" s="145" t="s">
        <v>370</v>
      </c>
    </row>
    <row r="3" spans="1:162" s="2" customFormat="1" ht="14.25" customHeight="1"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72"/>
      <c r="FE3" s="172"/>
      <c r="FF3" s="145" t="s">
        <v>366</v>
      </c>
    </row>
    <row r="4" spans="1:162" ht="15.75" customHeight="1">
      <c r="FD4" s="172"/>
      <c r="FE4" s="172"/>
      <c r="FF4" s="145" t="s">
        <v>367</v>
      </c>
    </row>
    <row r="5" spans="1:162" s="75" customFormat="1" ht="15.75">
      <c r="FD5" s="172"/>
      <c r="FE5" s="172"/>
      <c r="FF5" s="145" t="s">
        <v>368</v>
      </c>
    </row>
    <row r="6" spans="1:162" ht="15.75">
      <c r="FD6" s="172"/>
      <c r="FE6" s="172"/>
      <c r="FF6" s="145" t="s">
        <v>372</v>
      </c>
    </row>
    <row r="7" spans="1:162" s="80" customFormat="1" ht="15.75">
      <c r="FD7" s="172"/>
      <c r="FE7" s="172"/>
      <c r="FF7" s="145" t="s">
        <v>128</v>
      </c>
    </row>
    <row r="8" spans="1:162" ht="15.75">
      <c r="FD8" s="172"/>
      <c r="FE8" s="172"/>
      <c r="FF8" s="145" t="s">
        <v>369</v>
      </c>
    </row>
    <row r="9" spans="1:162" ht="15.75">
      <c r="FD9" s="172"/>
      <c r="FE9" s="172"/>
      <c r="FF9" s="145"/>
    </row>
    <row r="10" spans="1:162" ht="15.75">
      <c r="FD10" s="172"/>
      <c r="FE10" s="172"/>
      <c r="FF10" s="145"/>
    </row>
    <row r="11" spans="1:162" s="81" customFormat="1" ht="15.75">
      <c r="A11" s="363" t="s">
        <v>445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3"/>
      <c r="EF11" s="363"/>
      <c r="EG11" s="363"/>
      <c r="EH11" s="363"/>
      <c r="EI11" s="363"/>
      <c r="EJ11" s="363"/>
      <c r="EK11" s="363"/>
      <c r="EL11" s="363"/>
      <c r="EM11" s="363"/>
      <c r="EN11" s="363"/>
      <c r="EO11" s="363"/>
      <c r="EP11" s="363"/>
      <c r="EQ11" s="363"/>
      <c r="ER11" s="363"/>
      <c r="ES11" s="363"/>
      <c r="ET11" s="363"/>
      <c r="EU11" s="363"/>
      <c r="EV11" s="363"/>
      <c r="EW11" s="363"/>
      <c r="EX11" s="363"/>
      <c r="EY11" s="363"/>
      <c r="EZ11" s="363"/>
      <c r="FA11" s="363"/>
      <c r="FB11" s="363"/>
      <c r="FC11" s="363"/>
      <c r="FD11" s="363"/>
      <c r="FE11" s="363"/>
    </row>
    <row r="13" spans="1:162" s="80" customFormat="1" ht="15">
      <c r="A13" s="364" t="s">
        <v>216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</row>
    <row r="14" spans="1:162" ht="6" customHeight="1"/>
    <row r="15" spans="1:162" s="177" customFormat="1" ht="14.25">
      <c r="A15" s="174" t="s">
        <v>217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365" t="s">
        <v>439</v>
      </c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</row>
    <row r="16" spans="1:162" s="177" customFormat="1" ht="6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</row>
    <row r="17" spans="1:161" s="177" customFormat="1" ht="14.25">
      <c r="A17" s="366" t="s">
        <v>218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</row>
    <row r="18" spans="1:161" ht="9.75" customHeight="1"/>
    <row r="19" spans="1:161" s="80" customFormat="1" ht="15">
      <c r="A19" s="364" t="s">
        <v>219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</row>
    <row r="20" spans="1:161" ht="10.5" customHeight="1"/>
    <row r="21" spans="1:161" s="175" customFormat="1" ht="13.5" customHeight="1">
      <c r="A21" s="368" t="s">
        <v>220</v>
      </c>
      <c r="B21" s="369"/>
      <c r="C21" s="369"/>
      <c r="D21" s="369"/>
      <c r="E21" s="369"/>
      <c r="F21" s="370"/>
      <c r="G21" s="368" t="s">
        <v>221</v>
      </c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0"/>
      <c r="Y21" s="368" t="s">
        <v>222</v>
      </c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70"/>
      <c r="AO21" s="357" t="s">
        <v>223</v>
      </c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9"/>
      <c r="DI21" s="368" t="s">
        <v>224</v>
      </c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70"/>
      <c r="DY21" s="368" t="s">
        <v>348</v>
      </c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70"/>
      <c r="EO21" s="368" t="s">
        <v>225</v>
      </c>
      <c r="EP21" s="369"/>
      <c r="EQ21" s="369"/>
      <c r="ER21" s="369"/>
      <c r="ES21" s="369"/>
      <c r="ET21" s="369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70"/>
    </row>
    <row r="22" spans="1:161" s="175" customFormat="1" ht="13.5" customHeight="1">
      <c r="A22" s="371"/>
      <c r="B22" s="372"/>
      <c r="C22" s="372"/>
      <c r="D22" s="372"/>
      <c r="E22" s="372"/>
      <c r="F22" s="373"/>
      <c r="G22" s="371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3"/>
      <c r="Y22" s="371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3"/>
      <c r="AO22" s="368" t="s">
        <v>3</v>
      </c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70"/>
      <c r="BF22" s="357" t="s">
        <v>4</v>
      </c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9"/>
      <c r="DI22" s="371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3"/>
      <c r="DY22" s="371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3"/>
      <c r="EO22" s="371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3"/>
    </row>
    <row r="23" spans="1:161" s="175" customFormat="1" ht="39.75" customHeight="1">
      <c r="A23" s="374"/>
      <c r="B23" s="375"/>
      <c r="C23" s="375"/>
      <c r="D23" s="375"/>
      <c r="E23" s="375"/>
      <c r="F23" s="376"/>
      <c r="G23" s="374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6"/>
      <c r="Y23" s="374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6"/>
      <c r="AO23" s="374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6"/>
      <c r="BF23" s="360" t="s">
        <v>226</v>
      </c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 t="s">
        <v>227</v>
      </c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 t="s">
        <v>228</v>
      </c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74"/>
      <c r="DJ23" s="375"/>
      <c r="DK23" s="375"/>
      <c r="DL23" s="375"/>
      <c r="DM23" s="375"/>
      <c r="DN23" s="375"/>
      <c r="DO23" s="375"/>
      <c r="DP23" s="375"/>
      <c r="DQ23" s="375"/>
      <c r="DR23" s="375"/>
      <c r="DS23" s="375"/>
      <c r="DT23" s="375"/>
      <c r="DU23" s="375"/>
      <c r="DV23" s="375"/>
      <c r="DW23" s="375"/>
      <c r="DX23" s="376"/>
      <c r="DY23" s="374"/>
      <c r="DZ23" s="375"/>
      <c r="EA23" s="375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6"/>
      <c r="EO23" s="374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6"/>
    </row>
    <row r="24" spans="1:161" s="85" customFormat="1">
      <c r="A24" s="356">
        <v>1</v>
      </c>
      <c r="B24" s="356"/>
      <c r="C24" s="356"/>
      <c r="D24" s="356"/>
      <c r="E24" s="356"/>
      <c r="F24" s="356"/>
      <c r="G24" s="356">
        <v>2</v>
      </c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>
        <v>3</v>
      </c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>
        <v>4</v>
      </c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>
        <v>5</v>
      </c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>
        <v>6</v>
      </c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>
        <v>7</v>
      </c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>
        <v>8</v>
      </c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>
        <v>9</v>
      </c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>
        <v>10</v>
      </c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</row>
    <row r="25" spans="1:161" s="86" customFormat="1" ht="15" customHeight="1">
      <c r="A25" s="377"/>
      <c r="B25" s="377"/>
      <c r="C25" s="377"/>
      <c r="D25" s="377"/>
      <c r="E25" s="377"/>
      <c r="F25" s="377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421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2"/>
      <c r="DG25" s="422"/>
      <c r="DH25" s="423"/>
      <c r="DI25" s="349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1"/>
      <c r="DY25" s="322"/>
      <c r="DZ25" s="322"/>
      <c r="EA25" s="322"/>
      <c r="EB25" s="322"/>
      <c r="EC25" s="322"/>
      <c r="ED25" s="322"/>
      <c r="EE25" s="322"/>
      <c r="EF25" s="322"/>
      <c r="EG25" s="322"/>
      <c r="EH25" s="322"/>
      <c r="EI25" s="322"/>
      <c r="EJ25" s="322"/>
      <c r="EK25" s="322"/>
      <c r="EL25" s="322"/>
      <c r="EM25" s="322"/>
      <c r="EN25" s="322"/>
      <c r="EO25" s="387"/>
      <c r="EP25" s="387"/>
      <c r="EQ25" s="387"/>
      <c r="ER25" s="387"/>
      <c r="ES25" s="387"/>
      <c r="ET25" s="387"/>
      <c r="EU25" s="387"/>
      <c r="EV25" s="387"/>
      <c r="EW25" s="387"/>
      <c r="EX25" s="387"/>
      <c r="EY25" s="387"/>
      <c r="EZ25" s="387"/>
      <c r="FA25" s="387"/>
      <c r="FB25" s="387"/>
      <c r="FC25" s="387"/>
      <c r="FD25" s="387"/>
      <c r="FE25" s="387"/>
    </row>
    <row r="26" spans="1:161" s="86" customFormat="1" ht="15" customHeight="1">
      <c r="A26" s="353"/>
      <c r="B26" s="353"/>
      <c r="C26" s="353"/>
      <c r="D26" s="353"/>
      <c r="E26" s="353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421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3"/>
      <c r="BF26" s="421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3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5"/>
      <c r="CM26" s="355"/>
      <c r="CN26" s="355"/>
      <c r="CO26" s="355"/>
      <c r="CP26" s="355"/>
      <c r="CQ26" s="421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  <c r="DD26" s="422"/>
      <c r="DE26" s="422"/>
      <c r="DF26" s="422"/>
      <c r="DG26" s="422"/>
      <c r="DH26" s="423"/>
      <c r="DI26" s="343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5"/>
      <c r="DY26" s="427"/>
      <c r="DZ26" s="428"/>
      <c r="EA26" s="428"/>
      <c r="EB26" s="428"/>
      <c r="EC26" s="428"/>
      <c r="ED26" s="428"/>
      <c r="EE26" s="428"/>
      <c r="EF26" s="428"/>
      <c r="EG26" s="428"/>
      <c r="EH26" s="428"/>
      <c r="EI26" s="428"/>
      <c r="EJ26" s="428"/>
      <c r="EK26" s="428"/>
      <c r="EL26" s="428"/>
      <c r="EM26" s="428"/>
      <c r="EN26" s="429"/>
      <c r="EO26" s="342"/>
      <c r="EP26" s="342"/>
      <c r="EQ26" s="342"/>
      <c r="ER26" s="342"/>
      <c r="ES26" s="342"/>
      <c r="ET26" s="342"/>
      <c r="EU26" s="342"/>
      <c r="EV26" s="342"/>
      <c r="EW26" s="342"/>
      <c r="EX26" s="342"/>
      <c r="EY26" s="342"/>
      <c r="EZ26" s="342"/>
      <c r="FA26" s="342"/>
      <c r="FB26" s="342"/>
      <c r="FC26" s="342"/>
      <c r="FD26" s="342"/>
      <c r="FE26" s="342"/>
    </row>
    <row r="27" spans="1:161" s="86" customFormat="1" ht="15" customHeight="1">
      <c r="A27" s="324"/>
      <c r="B27" s="325"/>
      <c r="C27" s="325"/>
      <c r="D27" s="325"/>
      <c r="E27" s="325"/>
      <c r="F27" s="326"/>
      <c r="G27" s="327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9"/>
      <c r="Y27" s="330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2"/>
      <c r="AO27" s="330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2"/>
      <c r="BF27" s="330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2"/>
      <c r="BX27" s="330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2"/>
      <c r="CQ27" s="421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3"/>
      <c r="DI27" s="424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6"/>
      <c r="DY27" s="336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8"/>
      <c r="EO27" s="342"/>
      <c r="EP27" s="342"/>
      <c r="EQ27" s="342"/>
      <c r="ER27" s="342"/>
      <c r="ES27" s="342"/>
      <c r="ET27" s="342"/>
      <c r="EU27" s="342"/>
      <c r="EV27" s="342"/>
      <c r="EW27" s="342"/>
      <c r="EX27" s="342"/>
      <c r="EY27" s="342"/>
      <c r="EZ27" s="342"/>
      <c r="FA27" s="342"/>
      <c r="FB27" s="342"/>
      <c r="FC27" s="342"/>
      <c r="FD27" s="342"/>
      <c r="FE27" s="342"/>
    </row>
    <row r="28" spans="1:161" s="86" customFormat="1" ht="15" customHeight="1">
      <c r="A28" s="324"/>
      <c r="B28" s="325"/>
      <c r="C28" s="325"/>
      <c r="D28" s="325"/>
      <c r="E28" s="325"/>
      <c r="F28" s="326"/>
      <c r="G28" s="327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9"/>
      <c r="Y28" s="330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2"/>
      <c r="AO28" s="330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2"/>
      <c r="BF28" s="330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2"/>
      <c r="BX28" s="330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2"/>
      <c r="CQ28" s="330"/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2"/>
      <c r="DI28" s="333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5"/>
      <c r="DY28" s="336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8"/>
      <c r="EO28" s="387"/>
      <c r="EP28" s="387"/>
      <c r="EQ28" s="387"/>
      <c r="ER28" s="387"/>
      <c r="ES28" s="387"/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</row>
    <row r="29" spans="1:161" s="86" customFormat="1" ht="15" customHeight="1">
      <c r="A29" s="324"/>
      <c r="B29" s="325"/>
      <c r="C29" s="325"/>
      <c r="D29" s="325"/>
      <c r="E29" s="325"/>
      <c r="F29" s="326"/>
      <c r="G29" s="327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9"/>
      <c r="Y29" s="330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2"/>
      <c r="AO29" s="330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2"/>
      <c r="BF29" s="330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2"/>
      <c r="BX29" s="330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2"/>
      <c r="CQ29" s="330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2"/>
      <c r="DI29" s="333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5"/>
      <c r="DY29" s="336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8"/>
      <c r="EO29" s="387"/>
      <c r="EP29" s="387"/>
      <c r="EQ29" s="387"/>
      <c r="ER29" s="387"/>
      <c r="ES29" s="387"/>
      <c r="ET29" s="387"/>
      <c r="EU29" s="387"/>
      <c r="EV29" s="387"/>
      <c r="EW29" s="387"/>
      <c r="EX29" s="387"/>
      <c r="EY29" s="387"/>
      <c r="EZ29" s="387"/>
      <c r="FA29" s="387"/>
      <c r="FB29" s="387"/>
      <c r="FC29" s="387"/>
      <c r="FD29" s="387"/>
      <c r="FE29" s="387"/>
    </row>
    <row r="30" spans="1:161" s="86" customFormat="1" ht="15" customHeigh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322" t="s">
        <v>7</v>
      </c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 t="s">
        <v>7</v>
      </c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 t="s">
        <v>7</v>
      </c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 t="s">
        <v>7</v>
      </c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 t="s">
        <v>7</v>
      </c>
      <c r="DJ30" s="322"/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2"/>
      <c r="DV30" s="322"/>
      <c r="DW30" s="322"/>
      <c r="DX30" s="322"/>
      <c r="DY30" s="322" t="s">
        <v>7</v>
      </c>
      <c r="DZ30" s="322"/>
      <c r="EA30" s="322"/>
      <c r="EB30" s="322"/>
      <c r="EC30" s="322"/>
      <c r="ED30" s="322"/>
      <c r="EE30" s="322"/>
      <c r="EF30" s="322"/>
      <c r="EG30" s="322"/>
      <c r="EH30" s="322"/>
      <c r="EI30" s="322"/>
      <c r="EJ30" s="322"/>
      <c r="EK30" s="322"/>
      <c r="EL30" s="322"/>
      <c r="EM30" s="322"/>
      <c r="EN30" s="322"/>
      <c r="EO30" s="387">
        <f>EO25+EO26+EO27</f>
        <v>0</v>
      </c>
      <c r="EP30" s="322"/>
      <c r="EQ30" s="322"/>
      <c r="ER30" s="322"/>
      <c r="ES30" s="322"/>
      <c r="ET30" s="322"/>
      <c r="EU30" s="322"/>
      <c r="EV30" s="322"/>
      <c r="EW30" s="322"/>
      <c r="EX30" s="322"/>
      <c r="EY30" s="322"/>
      <c r="EZ30" s="322"/>
      <c r="FA30" s="322"/>
      <c r="FB30" s="322"/>
      <c r="FC30" s="322"/>
      <c r="FD30" s="322"/>
      <c r="FE30" s="322"/>
    </row>
    <row r="32" spans="1:161">
      <c r="FE32" s="170"/>
    </row>
  </sheetData>
  <mergeCells count="87">
    <mergeCell ref="A19:FE19"/>
    <mergeCell ref="A11:FE11"/>
    <mergeCell ref="A13:FE13"/>
    <mergeCell ref="X15:FE15"/>
    <mergeCell ref="A17:AO17"/>
    <mergeCell ref="AP17:FE17"/>
    <mergeCell ref="A21:F23"/>
    <mergeCell ref="G21:X23"/>
    <mergeCell ref="Y21:AN23"/>
    <mergeCell ref="AO21:DH21"/>
    <mergeCell ref="DI21:DX23"/>
    <mergeCell ref="EO21:FE23"/>
    <mergeCell ref="AO22:BE23"/>
    <mergeCell ref="BF22:DH22"/>
    <mergeCell ref="BF23:BW23"/>
    <mergeCell ref="BX23:CP23"/>
    <mergeCell ref="CQ23:DH23"/>
    <mergeCell ref="DY21:EN23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A24:F24"/>
    <mergeCell ref="G24:X24"/>
    <mergeCell ref="Y24:AN24"/>
    <mergeCell ref="AO24:BE24"/>
    <mergeCell ref="BF24:BW24"/>
    <mergeCell ref="BX24:CP24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BX29:CP29"/>
    <mergeCell ref="A30:X30"/>
    <mergeCell ref="Y30:AN30"/>
    <mergeCell ref="AO30:BE30"/>
    <mergeCell ref="BF30:BW30"/>
    <mergeCell ref="BX30:CP30"/>
    <mergeCell ref="A29:F29"/>
    <mergeCell ref="G29:X29"/>
    <mergeCell ref="Y29:AN29"/>
    <mergeCell ref="AO29:BE29"/>
    <mergeCell ref="BF29:BW29"/>
    <mergeCell ref="DI30:DX30"/>
    <mergeCell ref="DY30:EN30"/>
    <mergeCell ref="EO30:FE30"/>
    <mergeCell ref="CQ29:DH29"/>
    <mergeCell ref="DI29:DX29"/>
    <mergeCell ref="DY29:EN29"/>
    <mergeCell ref="EO29:FE29"/>
    <mergeCell ref="CQ30:DH30"/>
  </mergeCells>
  <pageMargins left="0" right="0" top="0.78740157480314965" bottom="0.39370078740157483" header="0.19685039370078741" footer="0.19685039370078741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153"/>
  <sheetViews>
    <sheetView view="pageBreakPreview" topLeftCell="A124" zoomScaleSheetLayoutView="100" workbookViewId="0">
      <selection activeCell="A143" sqref="A143:DA143"/>
    </sheetView>
  </sheetViews>
  <sheetFormatPr defaultColWidth="0.85546875" defaultRowHeight="12" customHeight="1"/>
  <cols>
    <col min="1" max="92" width="0.85546875" style="80"/>
    <col min="93" max="93" width="10.28515625" style="80" customWidth="1"/>
    <col min="94" max="16384" width="0.85546875" style="80"/>
  </cols>
  <sheetData>
    <row r="1" spans="1:105" ht="3" customHeight="1"/>
    <row r="2" spans="1:105" s="177" customFormat="1" ht="14.25">
      <c r="A2" s="388" t="s">
        <v>230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</row>
    <row r="3" spans="1:105" ht="10.5" customHeight="1"/>
    <row r="4" spans="1:105" s="175" customFormat="1" ht="45" customHeight="1">
      <c r="A4" s="368" t="s">
        <v>220</v>
      </c>
      <c r="B4" s="369"/>
      <c r="C4" s="369"/>
      <c r="D4" s="369"/>
      <c r="E4" s="369"/>
      <c r="F4" s="370"/>
      <c r="G4" s="368" t="s">
        <v>231</v>
      </c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70"/>
      <c r="AE4" s="368" t="s">
        <v>232</v>
      </c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70"/>
      <c r="BD4" s="368" t="s">
        <v>233</v>
      </c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70"/>
      <c r="BT4" s="368" t="s">
        <v>234</v>
      </c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70"/>
      <c r="CJ4" s="368" t="s">
        <v>235</v>
      </c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70"/>
    </row>
    <row r="5" spans="1:105" s="85" customFormat="1" ht="12.75">
      <c r="A5" s="356">
        <v>1</v>
      </c>
      <c r="B5" s="356"/>
      <c r="C5" s="356"/>
      <c r="D5" s="356"/>
      <c r="E5" s="356"/>
      <c r="F5" s="356"/>
      <c r="G5" s="356">
        <v>2</v>
      </c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>
        <v>3</v>
      </c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>
        <v>4</v>
      </c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>
        <v>5</v>
      </c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>
        <v>6</v>
      </c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</row>
    <row r="6" spans="1:105" s="86" customFormat="1" ht="15" customHeight="1">
      <c r="A6" s="377"/>
      <c r="B6" s="377"/>
      <c r="C6" s="377"/>
      <c r="D6" s="377"/>
      <c r="E6" s="377"/>
      <c r="F6" s="377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</row>
    <row r="7" spans="1:105" s="86" customFormat="1" ht="15" customHeight="1">
      <c r="A7" s="377"/>
      <c r="B7" s="377"/>
      <c r="C7" s="377"/>
      <c r="D7" s="377"/>
      <c r="E7" s="377"/>
      <c r="F7" s="377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  <c r="BW7" s="322"/>
      <c r="BX7" s="322"/>
      <c r="BY7" s="322"/>
      <c r="BZ7" s="322"/>
      <c r="CA7" s="322"/>
      <c r="CB7" s="322"/>
      <c r="CC7" s="322"/>
      <c r="CD7" s="322"/>
      <c r="CE7" s="322"/>
      <c r="CF7" s="322"/>
      <c r="CG7" s="322"/>
      <c r="CH7" s="322"/>
      <c r="CI7" s="322"/>
      <c r="CJ7" s="322"/>
      <c r="CK7" s="322"/>
      <c r="CL7" s="322"/>
      <c r="CM7" s="322"/>
      <c r="CN7" s="322"/>
      <c r="CO7" s="322"/>
      <c r="CP7" s="322"/>
      <c r="CQ7" s="322"/>
      <c r="CR7" s="322"/>
      <c r="CS7" s="322"/>
      <c r="CT7" s="322"/>
      <c r="CU7" s="322"/>
      <c r="CV7" s="322"/>
      <c r="CW7" s="322"/>
      <c r="CX7" s="322"/>
      <c r="CY7" s="322"/>
      <c r="CZ7" s="322"/>
      <c r="DA7" s="322"/>
    </row>
    <row r="8" spans="1:105" s="86" customFormat="1" ht="15" customHeight="1">
      <c r="A8" s="377"/>
      <c r="B8" s="377"/>
      <c r="C8" s="377"/>
      <c r="D8" s="377"/>
      <c r="E8" s="377"/>
      <c r="F8" s="377"/>
      <c r="G8" s="340" t="s">
        <v>229</v>
      </c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1"/>
      <c r="AE8" s="322" t="s">
        <v>7</v>
      </c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 t="s">
        <v>7</v>
      </c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 t="s">
        <v>7</v>
      </c>
      <c r="BU8" s="322"/>
      <c r="BV8" s="322"/>
      <c r="BW8" s="322"/>
      <c r="BX8" s="322"/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2"/>
      <c r="CX8" s="322"/>
      <c r="CY8" s="322"/>
      <c r="CZ8" s="322"/>
      <c r="DA8" s="322"/>
    </row>
    <row r="10" spans="1:105" s="177" customFormat="1" ht="14.25">
      <c r="A10" s="364" t="s">
        <v>236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</row>
    <row r="11" spans="1:105" ht="10.5" customHeight="1"/>
    <row r="12" spans="1:105" s="175" customFormat="1" ht="55.5" customHeight="1">
      <c r="A12" s="368" t="s">
        <v>220</v>
      </c>
      <c r="B12" s="369"/>
      <c r="C12" s="369"/>
      <c r="D12" s="369"/>
      <c r="E12" s="369"/>
      <c r="F12" s="370"/>
      <c r="G12" s="368" t="s">
        <v>231</v>
      </c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70"/>
      <c r="AE12" s="368" t="s">
        <v>237</v>
      </c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70"/>
      <c r="AZ12" s="368" t="s">
        <v>238</v>
      </c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  <c r="BQ12" s="370"/>
      <c r="BR12" s="368" t="s">
        <v>239</v>
      </c>
      <c r="BS12" s="369"/>
      <c r="BT12" s="369"/>
      <c r="BU12" s="369"/>
      <c r="BV12" s="369"/>
      <c r="BW12" s="369"/>
      <c r="BX12" s="369"/>
      <c r="BY12" s="369"/>
      <c r="BZ12" s="369"/>
      <c r="CA12" s="369"/>
      <c r="CB12" s="369"/>
      <c r="CC12" s="369"/>
      <c r="CD12" s="369"/>
      <c r="CE12" s="369"/>
      <c r="CF12" s="369"/>
      <c r="CG12" s="369"/>
      <c r="CH12" s="369"/>
      <c r="CI12" s="370"/>
      <c r="CJ12" s="368" t="s">
        <v>235</v>
      </c>
      <c r="CK12" s="369"/>
      <c r="CL12" s="369"/>
      <c r="CM12" s="369"/>
      <c r="CN12" s="369"/>
      <c r="CO12" s="369"/>
      <c r="CP12" s="369"/>
      <c r="CQ12" s="369"/>
      <c r="CR12" s="369"/>
      <c r="CS12" s="369"/>
      <c r="CT12" s="369"/>
      <c r="CU12" s="369"/>
      <c r="CV12" s="369"/>
      <c r="CW12" s="369"/>
      <c r="CX12" s="369"/>
      <c r="CY12" s="369"/>
      <c r="CZ12" s="369"/>
      <c r="DA12" s="370"/>
    </row>
    <row r="13" spans="1:105" s="85" customFormat="1" ht="12.75">
      <c r="A13" s="356">
        <v>1</v>
      </c>
      <c r="B13" s="356"/>
      <c r="C13" s="356"/>
      <c r="D13" s="356"/>
      <c r="E13" s="356"/>
      <c r="F13" s="356"/>
      <c r="G13" s="356">
        <v>2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>
        <v>3</v>
      </c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>
        <v>4</v>
      </c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>
        <v>5</v>
      </c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>
        <v>6</v>
      </c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</row>
    <row r="14" spans="1:105" s="86" customFormat="1" ht="44.25" customHeight="1">
      <c r="A14" s="377"/>
      <c r="B14" s="377"/>
      <c r="C14" s="377"/>
      <c r="D14" s="377"/>
      <c r="E14" s="377"/>
      <c r="F14" s="377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387"/>
      <c r="CV14" s="387"/>
      <c r="CW14" s="387"/>
      <c r="CX14" s="387"/>
      <c r="CY14" s="387"/>
      <c r="CZ14" s="387"/>
      <c r="DA14" s="387"/>
    </row>
    <row r="15" spans="1:105" s="86" customFormat="1" ht="15" customHeight="1">
      <c r="A15" s="377"/>
      <c r="B15" s="377"/>
      <c r="C15" s="377"/>
      <c r="D15" s="377"/>
      <c r="E15" s="377"/>
      <c r="F15" s="377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</row>
    <row r="16" spans="1:105" s="86" customFormat="1" ht="15" customHeight="1">
      <c r="A16" s="377"/>
      <c r="B16" s="377"/>
      <c r="C16" s="377"/>
      <c r="D16" s="377"/>
      <c r="E16" s="377"/>
      <c r="F16" s="377"/>
      <c r="G16" s="340" t="s">
        <v>229</v>
      </c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1"/>
      <c r="AE16" s="322" t="s">
        <v>7</v>
      </c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 t="s">
        <v>7</v>
      </c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 t="s">
        <v>7</v>
      </c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87">
        <f>CJ14</f>
        <v>0</v>
      </c>
      <c r="CK16" s="322"/>
      <c r="CL16" s="322"/>
      <c r="CM16" s="322"/>
      <c r="CN16" s="322"/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</row>
    <row r="18" spans="1:105" s="177" customFormat="1" ht="41.25" customHeight="1">
      <c r="A18" s="389" t="s">
        <v>240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89"/>
      <c r="BG18" s="389"/>
      <c r="BH18" s="389"/>
      <c r="BI18" s="389"/>
      <c r="BJ18" s="389"/>
      <c r="BK18" s="389"/>
      <c r="BL18" s="389"/>
      <c r="BM18" s="389"/>
      <c r="BN18" s="389"/>
      <c r="BO18" s="389"/>
      <c r="BP18" s="389"/>
      <c r="BQ18" s="389"/>
      <c r="BR18" s="389"/>
      <c r="BS18" s="389"/>
      <c r="BT18" s="389"/>
      <c r="BU18" s="389"/>
      <c r="BV18" s="389"/>
      <c r="BW18" s="389"/>
      <c r="BX18" s="389"/>
      <c r="BY18" s="389"/>
      <c r="BZ18" s="389"/>
      <c r="CA18" s="389"/>
      <c r="CB18" s="389"/>
      <c r="CC18" s="389"/>
      <c r="CD18" s="389"/>
      <c r="CE18" s="389"/>
      <c r="CF18" s="389"/>
      <c r="CG18" s="389"/>
      <c r="CH18" s="389"/>
      <c r="CI18" s="389"/>
      <c r="CJ18" s="389"/>
      <c r="CK18" s="389"/>
      <c r="CL18" s="389"/>
      <c r="CM18" s="389"/>
      <c r="CN18" s="389"/>
      <c r="CO18" s="389"/>
      <c r="CP18" s="389"/>
      <c r="CQ18" s="389"/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</row>
    <row r="19" spans="1:105" ht="10.5" customHeight="1"/>
    <row r="20" spans="1:105" ht="55.5" customHeight="1">
      <c r="A20" s="368" t="s">
        <v>220</v>
      </c>
      <c r="B20" s="369"/>
      <c r="C20" s="369"/>
      <c r="D20" s="369"/>
      <c r="E20" s="369"/>
      <c r="F20" s="370"/>
      <c r="G20" s="368" t="s">
        <v>241</v>
      </c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  <c r="BQ20" s="369"/>
      <c r="BR20" s="369"/>
      <c r="BS20" s="369"/>
      <c r="BT20" s="369"/>
      <c r="BU20" s="369"/>
      <c r="BV20" s="370"/>
      <c r="BW20" s="368" t="s">
        <v>242</v>
      </c>
      <c r="BX20" s="369"/>
      <c r="BY20" s="369"/>
      <c r="BZ20" s="369"/>
      <c r="CA20" s="369"/>
      <c r="CB20" s="369"/>
      <c r="CC20" s="369"/>
      <c r="CD20" s="369"/>
      <c r="CE20" s="369"/>
      <c r="CF20" s="369"/>
      <c r="CG20" s="369"/>
      <c r="CH20" s="369"/>
      <c r="CI20" s="369"/>
      <c r="CJ20" s="369"/>
      <c r="CK20" s="369"/>
      <c r="CL20" s="370"/>
      <c r="CM20" s="368" t="s">
        <v>243</v>
      </c>
      <c r="CN20" s="369"/>
      <c r="CO20" s="369"/>
      <c r="CP20" s="369"/>
      <c r="CQ20" s="369"/>
      <c r="CR20" s="369"/>
      <c r="CS20" s="369"/>
      <c r="CT20" s="369"/>
      <c r="CU20" s="369"/>
      <c r="CV20" s="369"/>
      <c r="CW20" s="369"/>
      <c r="CX20" s="369"/>
      <c r="CY20" s="369"/>
      <c r="CZ20" s="369"/>
      <c r="DA20" s="370"/>
    </row>
    <row r="21" spans="1:105" s="17" customFormat="1" ht="12.75">
      <c r="A21" s="356">
        <v>1</v>
      </c>
      <c r="B21" s="356"/>
      <c r="C21" s="356"/>
      <c r="D21" s="356"/>
      <c r="E21" s="356"/>
      <c r="F21" s="356"/>
      <c r="G21" s="356">
        <v>2</v>
      </c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>
        <v>3</v>
      </c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>
        <v>4</v>
      </c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6"/>
      <c r="DA21" s="356"/>
    </row>
    <row r="22" spans="1:105" ht="15" customHeight="1">
      <c r="A22" s="377" t="s">
        <v>244</v>
      </c>
      <c r="B22" s="377"/>
      <c r="C22" s="377"/>
      <c r="D22" s="377"/>
      <c r="E22" s="377"/>
      <c r="F22" s="377"/>
      <c r="G22" s="176"/>
      <c r="H22" s="379" t="s">
        <v>245</v>
      </c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80"/>
      <c r="BW22" s="322" t="s">
        <v>7</v>
      </c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>
        <f>CM23</f>
        <v>0</v>
      </c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</row>
    <row r="23" spans="1:105" s="17" customFormat="1" ht="12.75">
      <c r="A23" s="399" t="s">
        <v>246</v>
      </c>
      <c r="B23" s="400"/>
      <c r="C23" s="400"/>
      <c r="D23" s="400"/>
      <c r="E23" s="400"/>
      <c r="F23" s="401"/>
      <c r="G23" s="87"/>
      <c r="H23" s="405" t="s">
        <v>4</v>
      </c>
      <c r="I23" s="405"/>
      <c r="J23" s="405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  <c r="AF23" s="405"/>
      <c r="AG23" s="405"/>
      <c r="AH23" s="405"/>
      <c r="AI23" s="405"/>
      <c r="AJ23" s="405"/>
      <c r="AK23" s="405"/>
      <c r="AL23" s="405"/>
      <c r="AM23" s="405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6"/>
      <c r="BW23" s="392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8"/>
      <c r="CM23" s="392">
        <f>BW23*22%</f>
        <v>0</v>
      </c>
      <c r="CN23" s="361"/>
      <c r="CO23" s="361"/>
      <c r="CP23" s="361"/>
      <c r="CQ23" s="361"/>
      <c r="CR23" s="361"/>
      <c r="CS23" s="361"/>
      <c r="CT23" s="361"/>
      <c r="CU23" s="361"/>
      <c r="CV23" s="361"/>
      <c r="CW23" s="361"/>
      <c r="CX23" s="361"/>
      <c r="CY23" s="361"/>
      <c r="CZ23" s="361"/>
      <c r="DA23" s="393"/>
    </row>
    <row r="24" spans="1:105" s="17" customFormat="1" ht="12.75">
      <c r="A24" s="402"/>
      <c r="B24" s="403"/>
      <c r="C24" s="403"/>
      <c r="D24" s="403"/>
      <c r="E24" s="403"/>
      <c r="F24" s="404"/>
      <c r="G24" s="88"/>
      <c r="H24" s="397" t="s">
        <v>247</v>
      </c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8"/>
      <c r="BW24" s="409"/>
      <c r="BX24" s="410"/>
      <c r="BY24" s="410"/>
      <c r="BZ24" s="410"/>
      <c r="CA24" s="410"/>
      <c r="CB24" s="410"/>
      <c r="CC24" s="410"/>
      <c r="CD24" s="410"/>
      <c r="CE24" s="410"/>
      <c r="CF24" s="410"/>
      <c r="CG24" s="410"/>
      <c r="CH24" s="410"/>
      <c r="CI24" s="410"/>
      <c r="CJ24" s="410"/>
      <c r="CK24" s="410"/>
      <c r="CL24" s="411"/>
      <c r="CM24" s="394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6"/>
    </row>
    <row r="25" spans="1:105" s="17" customFormat="1" ht="13.5" customHeight="1">
      <c r="A25" s="377" t="s">
        <v>248</v>
      </c>
      <c r="B25" s="377"/>
      <c r="C25" s="377"/>
      <c r="D25" s="377"/>
      <c r="E25" s="377"/>
      <c r="F25" s="377"/>
      <c r="G25" s="176"/>
      <c r="H25" s="390" t="s">
        <v>249</v>
      </c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1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</row>
    <row r="26" spans="1:105" s="17" customFormat="1" ht="26.25" customHeight="1">
      <c r="A26" s="377" t="s">
        <v>250</v>
      </c>
      <c r="B26" s="377"/>
      <c r="C26" s="377"/>
      <c r="D26" s="377"/>
      <c r="E26" s="377"/>
      <c r="F26" s="377"/>
      <c r="G26" s="176"/>
      <c r="H26" s="390" t="s">
        <v>251</v>
      </c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  <c r="AT26" s="390"/>
      <c r="AU26" s="390"/>
      <c r="AV26" s="390"/>
      <c r="AW26" s="390"/>
      <c r="AX26" s="390"/>
      <c r="AY26" s="390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1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</row>
    <row r="27" spans="1:105" s="17" customFormat="1" ht="26.25" customHeight="1">
      <c r="A27" s="377" t="s">
        <v>134</v>
      </c>
      <c r="B27" s="377"/>
      <c r="C27" s="377"/>
      <c r="D27" s="377"/>
      <c r="E27" s="377"/>
      <c r="F27" s="377"/>
      <c r="G27" s="176"/>
      <c r="H27" s="379" t="s">
        <v>252</v>
      </c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80"/>
      <c r="BW27" s="322" t="s">
        <v>7</v>
      </c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>
        <f>CM28+CM31</f>
        <v>0</v>
      </c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</row>
    <row r="28" spans="1:105" s="17" customFormat="1" ht="12.75" customHeight="1">
      <c r="A28" s="399" t="s">
        <v>253</v>
      </c>
      <c r="B28" s="400"/>
      <c r="C28" s="400"/>
      <c r="D28" s="400"/>
      <c r="E28" s="400"/>
      <c r="F28" s="401"/>
      <c r="G28" s="87"/>
      <c r="H28" s="405" t="s">
        <v>4</v>
      </c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6"/>
      <c r="BW28" s="392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8"/>
      <c r="CM28" s="392">
        <f>BW28*2.9%</f>
        <v>0</v>
      </c>
      <c r="CN28" s="361"/>
      <c r="CO28" s="361"/>
      <c r="CP28" s="361"/>
      <c r="CQ28" s="361"/>
      <c r="CR28" s="361"/>
      <c r="CS28" s="361"/>
      <c r="CT28" s="361"/>
      <c r="CU28" s="361"/>
      <c r="CV28" s="361"/>
      <c r="CW28" s="361"/>
      <c r="CX28" s="361"/>
      <c r="CY28" s="361"/>
      <c r="CZ28" s="361"/>
      <c r="DA28" s="393"/>
    </row>
    <row r="29" spans="1:105" s="17" customFormat="1" ht="25.5" customHeight="1">
      <c r="A29" s="402"/>
      <c r="B29" s="403"/>
      <c r="C29" s="403"/>
      <c r="D29" s="403"/>
      <c r="E29" s="403"/>
      <c r="F29" s="404"/>
      <c r="G29" s="88"/>
      <c r="H29" s="397" t="s">
        <v>254</v>
      </c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8"/>
      <c r="BW29" s="409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1"/>
      <c r="CM29" s="394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6"/>
    </row>
    <row r="30" spans="1:105" s="17" customFormat="1" ht="26.25" customHeight="1">
      <c r="A30" s="377" t="s">
        <v>255</v>
      </c>
      <c r="B30" s="377"/>
      <c r="C30" s="377"/>
      <c r="D30" s="377"/>
      <c r="E30" s="377"/>
      <c r="F30" s="377"/>
      <c r="G30" s="176"/>
      <c r="H30" s="390" t="s">
        <v>256</v>
      </c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0"/>
      <c r="BB30" s="390"/>
      <c r="BC30" s="390"/>
      <c r="BD30" s="390"/>
      <c r="BE30" s="390"/>
      <c r="BF30" s="390"/>
      <c r="BG30" s="390"/>
      <c r="BH30" s="390"/>
      <c r="BI30" s="390"/>
      <c r="BJ30" s="390"/>
      <c r="BK30" s="390"/>
      <c r="BL30" s="390"/>
      <c r="BM30" s="390"/>
      <c r="BN30" s="390"/>
      <c r="BO30" s="390"/>
      <c r="BP30" s="390"/>
      <c r="BQ30" s="390"/>
      <c r="BR30" s="390"/>
      <c r="BS30" s="390"/>
      <c r="BT30" s="390"/>
      <c r="BU30" s="390"/>
      <c r="BV30" s="391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</row>
    <row r="31" spans="1:105" s="17" customFormat="1" ht="27" customHeight="1">
      <c r="A31" s="377" t="s">
        <v>257</v>
      </c>
      <c r="B31" s="377"/>
      <c r="C31" s="377"/>
      <c r="D31" s="377"/>
      <c r="E31" s="377"/>
      <c r="F31" s="377"/>
      <c r="G31" s="176"/>
      <c r="H31" s="390" t="s">
        <v>258</v>
      </c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  <c r="BM31" s="390"/>
      <c r="BN31" s="390"/>
      <c r="BO31" s="390"/>
      <c r="BP31" s="390"/>
      <c r="BQ31" s="390"/>
      <c r="BR31" s="390"/>
      <c r="BS31" s="390"/>
      <c r="BT31" s="390"/>
      <c r="BU31" s="390"/>
      <c r="BV31" s="391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>
        <f>BW31*0.2%</f>
        <v>0</v>
      </c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</row>
    <row r="32" spans="1:105" s="17" customFormat="1" ht="27" customHeight="1">
      <c r="A32" s="377" t="s">
        <v>259</v>
      </c>
      <c r="B32" s="377"/>
      <c r="C32" s="377"/>
      <c r="D32" s="377"/>
      <c r="E32" s="377"/>
      <c r="F32" s="377"/>
      <c r="G32" s="176"/>
      <c r="H32" s="390" t="s">
        <v>260</v>
      </c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  <c r="BM32" s="390"/>
      <c r="BN32" s="390"/>
      <c r="BO32" s="390"/>
      <c r="BP32" s="390"/>
      <c r="BQ32" s="390"/>
      <c r="BR32" s="390"/>
      <c r="BS32" s="390"/>
      <c r="BT32" s="390"/>
      <c r="BU32" s="390"/>
      <c r="BV32" s="391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</row>
    <row r="33" spans="1:105" s="17" customFormat="1" ht="27" customHeight="1">
      <c r="A33" s="377" t="s">
        <v>261</v>
      </c>
      <c r="B33" s="377"/>
      <c r="C33" s="377"/>
      <c r="D33" s="377"/>
      <c r="E33" s="377"/>
      <c r="F33" s="377"/>
      <c r="G33" s="176"/>
      <c r="H33" s="390" t="s">
        <v>260</v>
      </c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390"/>
      <c r="BT33" s="390"/>
      <c r="BU33" s="390"/>
      <c r="BV33" s="391"/>
      <c r="BW33" s="322"/>
      <c r="BX33" s="322"/>
      <c r="BY33" s="322"/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</row>
    <row r="34" spans="1:105" s="17" customFormat="1" ht="26.25" customHeight="1">
      <c r="A34" s="377" t="s">
        <v>135</v>
      </c>
      <c r="B34" s="377"/>
      <c r="C34" s="377"/>
      <c r="D34" s="377"/>
      <c r="E34" s="377"/>
      <c r="F34" s="377"/>
      <c r="G34" s="176"/>
      <c r="H34" s="379" t="s">
        <v>262</v>
      </c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  <c r="BK34" s="379"/>
      <c r="BL34" s="379"/>
      <c r="BM34" s="379"/>
      <c r="BN34" s="379"/>
      <c r="BO34" s="379"/>
      <c r="BP34" s="379"/>
      <c r="BQ34" s="379"/>
      <c r="BR34" s="379"/>
      <c r="BS34" s="379"/>
      <c r="BT34" s="379"/>
      <c r="BU34" s="379"/>
      <c r="BV34" s="380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>
        <f>BW34*5.1%</f>
        <v>0</v>
      </c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</row>
    <row r="35" spans="1:105" s="17" customFormat="1" ht="13.5" customHeight="1">
      <c r="A35" s="377"/>
      <c r="B35" s="377"/>
      <c r="C35" s="377"/>
      <c r="D35" s="377"/>
      <c r="E35" s="377"/>
      <c r="F35" s="377"/>
      <c r="G35" s="339" t="s">
        <v>229</v>
      </c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1"/>
      <c r="BW35" s="322" t="s">
        <v>7</v>
      </c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>
        <f>CM22+CM27+CM34</f>
        <v>0</v>
      </c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</row>
    <row r="36" spans="1:105" ht="3" customHeight="1"/>
    <row r="37" spans="1:105" s="2" customFormat="1" ht="48" customHeight="1">
      <c r="A37" s="381" t="s">
        <v>263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382"/>
      <c r="BK37" s="382"/>
      <c r="BL37" s="382"/>
      <c r="BM37" s="382"/>
      <c r="BN37" s="382"/>
      <c r="BO37" s="382"/>
      <c r="BP37" s="382"/>
      <c r="BQ37" s="382"/>
      <c r="BR37" s="382"/>
      <c r="BS37" s="382"/>
      <c r="BT37" s="382"/>
      <c r="BU37" s="382"/>
      <c r="BV37" s="382"/>
      <c r="BW37" s="382"/>
      <c r="BX37" s="382"/>
      <c r="BY37" s="382"/>
      <c r="BZ37" s="382"/>
      <c r="CA37" s="382"/>
      <c r="CB37" s="382"/>
      <c r="CC37" s="382"/>
      <c r="CD37" s="382"/>
      <c r="CE37" s="382"/>
      <c r="CF37" s="382"/>
      <c r="CG37" s="382"/>
      <c r="CH37" s="382"/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</row>
    <row r="39" spans="1:105" s="177" customFormat="1" ht="14.25">
      <c r="A39" s="364" t="s">
        <v>264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4"/>
      <c r="BS39" s="364"/>
      <c r="BT39" s="364"/>
      <c r="BU39" s="364"/>
      <c r="BV39" s="364"/>
      <c r="BW39" s="364"/>
      <c r="BX39" s="364"/>
      <c r="BY39" s="364"/>
      <c r="BZ39" s="364"/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</row>
    <row r="40" spans="1:105" ht="6" customHeight="1"/>
    <row r="41" spans="1:105" s="177" customFormat="1" ht="14.25">
      <c r="A41" s="177" t="s">
        <v>217</v>
      </c>
      <c r="X41" s="383" t="s">
        <v>440</v>
      </c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</row>
    <row r="42" spans="1:105" s="177" customFormat="1" ht="6" customHeight="1"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05" s="177" customFormat="1" ht="14.25">
      <c r="A43" s="384" t="s">
        <v>218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5"/>
      <c r="BG43" s="385"/>
      <c r="BH43" s="385"/>
      <c r="BI43" s="385"/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5"/>
      <c r="CN43" s="385"/>
      <c r="CO43" s="385"/>
      <c r="CP43" s="385"/>
      <c r="CQ43" s="385"/>
      <c r="CR43" s="385"/>
      <c r="CS43" s="385"/>
      <c r="CT43" s="385"/>
      <c r="CU43" s="385"/>
      <c r="CV43" s="385"/>
      <c r="CW43" s="385"/>
      <c r="CX43" s="385"/>
      <c r="CY43" s="385"/>
      <c r="CZ43" s="385"/>
      <c r="DA43" s="385"/>
    </row>
    <row r="44" spans="1:105" ht="10.5" customHeight="1"/>
    <row r="45" spans="1:105" s="175" customFormat="1" ht="45" customHeight="1">
      <c r="A45" s="368" t="s">
        <v>220</v>
      </c>
      <c r="B45" s="369"/>
      <c r="C45" s="369"/>
      <c r="D45" s="369"/>
      <c r="E45" s="369"/>
      <c r="F45" s="369"/>
      <c r="G45" s="370"/>
      <c r="H45" s="368" t="s">
        <v>0</v>
      </c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70"/>
      <c r="BD45" s="368" t="s">
        <v>265</v>
      </c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70"/>
      <c r="BT45" s="368" t="s">
        <v>266</v>
      </c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70"/>
      <c r="CJ45" s="368" t="s">
        <v>267</v>
      </c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70"/>
    </row>
    <row r="46" spans="1:105" s="85" customFormat="1" ht="12.75">
      <c r="A46" s="356">
        <v>1</v>
      </c>
      <c r="B46" s="356"/>
      <c r="C46" s="356"/>
      <c r="D46" s="356"/>
      <c r="E46" s="356"/>
      <c r="F46" s="356"/>
      <c r="G46" s="356"/>
      <c r="H46" s="356">
        <v>2</v>
      </c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>
        <v>3</v>
      </c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>
        <v>4</v>
      </c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>
        <v>5</v>
      </c>
      <c r="CK46" s="356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6"/>
      <c r="DA46" s="356"/>
    </row>
    <row r="47" spans="1:105" s="86" customFormat="1" ht="15" customHeight="1">
      <c r="A47" s="377"/>
      <c r="B47" s="377"/>
      <c r="C47" s="377"/>
      <c r="D47" s="377"/>
      <c r="E47" s="377"/>
      <c r="F47" s="377"/>
      <c r="G47" s="377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22"/>
      <c r="BE47" s="322"/>
      <c r="BF47" s="322"/>
      <c r="BG47" s="322"/>
      <c r="BH47" s="322"/>
      <c r="BI47" s="322"/>
      <c r="BJ47" s="322"/>
      <c r="BK47" s="322"/>
      <c r="BL47" s="322"/>
      <c r="BM47" s="322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322"/>
      <c r="CI47" s="322"/>
      <c r="CJ47" s="322"/>
      <c r="CK47" s="322"/>
      <c r="CL47" s="322"/>
      <c r="CM47" s="322"/>
      <c r="CN47" s="322"/>
      <c r="CO47" s="322"/>
      <c r="CP47" s="322"/>
      <c r="CQ47" s="322"/>
      <c r="CR47" s="322"/>
      <c r="CS47" s="322"/>
      <c r="CT47" s="322"/>
      <c r="CU47" s="322"/>
      <c r="CV47" s="322"/>
      <c r="CW47" s="322"/>
      <c r="CX47" s="322"/>
      <c r="CY47" s="322"/>
      <c r="CZ47" s="322"/>
      <c r="DA47" s="322"/>
    </row>
    <row r="48" spans="1:105" s="86" customFormat="1" ht="15" customHeight="1">
      <c r="A48" s="377"/>
      <c r="B48" s="377"/>
      <c r="C48" s="377"/>
      <c r="D48" s="377"/>
      <c r="E48" s="377"/>
      <c r="F48" s="377"/>
      <c r="G48" s="377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  <c r="AL48" s="386"/>
      <c r="AM48" s="386"/>
      <c r="AN48" s="386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22"/>
      <c r="BE48" s="322"/>
      <c r="BF48" s="322"/>
      <c r="BG48" s="322"/>
      <c r="BH48" s="322"/>
      <c r="BI48" s="322"/>
      <c r="BJ48" s="322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2"/>
      <c r="BW48" s="322"/>
      <c r="BX48" s="322"/>
      <c r="BY48" s="322"/>
      <c r="BZ48" s="322"/>
      <c r="CA48" s="322"/>
      <c r="CB48" s="322"/>
      <c r="CC48" s="322"/>
      <c r="CD48" s="322"/>
      <c r="CE48" s="322"/>
      <c r="CF48" s="322"/>
      <c r="CG48" s="322"/>
      <c r="CH48" s="322"/>
      <c r="CI48" s="322"/>
      <c r="CJ48" s="322"/>
      <c r="CK48" s="322"/>
      <c r="CL48" s="322"/>
      <c r="CM48" s="322"/>
      <c r="CN48" s="322"/>
      <c r="CO48" s="322"/>
      <c r="CP48" s="322"/>
      <c r="CQ48" s="322"/>
      <c r="CR48" s="322"/>
      <c r="CS48" s="322"/>
      <c r="CT48" s="322"/>
      <c r="CU48" s="322"/>
      <c r="CV48" s="322"/>
      <c r="CW48" s="322"/>
      <c r="CX48" s="322"/>
      <c r="CY48" s="322"/>
      <c r="CZ48" s="322"/>
      <c r="DA48" s="322"/>
    </row>
    <row r="49" spans="1:105" s="86" customFormat="1" ht="15" customHeight="1">
      <c r="A49" s="377"/>
      <c r="B49" s="377"/>
      <c r="C49" s="377"/>
      <c r="D49" s="377"/>
      <c r="E49" s="377"/>
      <c r="F49" s="377"/>
      <c r="G49" s="377"/>
      <c r="H49" s="340" t="s">
        <v>229</v>
      </c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1"/>
      <c r="BD49" s="322" t="s">
        <v>7</v>
      </c>
      <c r="BE49" s="322"/>
      <c r="BF49" s="322"/>
      <c r="BG49" s="322"/>
      <c r="BH49" s="322"/>
      <c r="BI49" s="322"/>
      <c r="BJ49" s="322"/>
      <c r="BK49" s="322"/>
      <c r="BL49" s="322"/>
      <c r="BM49" s="322"/>
      <c r="BN49" s="322"/>
      <c r="BO49" s="322"/>
      <c r="BP49" s="322"/>
      <c r="BQ49" s="322"/>
      <c r="BR49" s="322"/>
      <c r="BS49" s="322"/>
      <c r="BT49" s="322" t="s">
        <v>7</v>
      </c>
      <c r="BU49" s="322"/>
      <c r="BV49" s="322"/>
      <c r="BW49" s="322"/>
      <c r="BX49" s="322"/>
      <c r="BY49" s="322"/>
      <c r="BZ49" s="322"/>
      <c r="CA49" s="322"/>
      <c r="CB49" s="322"/>
      <c r="CC49" s="322"/>
      <c r="CD49" s="322"/>
      <c r="CE49" s="322"/>
      <c r="CF49" s="322"/>
      <c r="CG49" s="322"/>
      <c r="CH49" s="322"/>
      <c r="CI49" s="322"/>
      <c r="CJ49" s="322"/>
      <c r="CK49" s="322"/>
      <c r="CL49" s="322"/>
      <c r="CM49" s="322"/>
      <c r="CN49" s="322"/>
      <c r="CO49" s="322"/>
      <c r="CP49" s="322"/>
      <c r="CQ49" s="322"/>
      <c r="CR49" s="322"/>
      <c r="CS49" s="322"/>
      <c r="CT49" s="322"/>
      <c r="CU49" s="322"/>
      <c r="CV49" s="322"/>
      <c r="CW49" s="322"/>
      <c r="CX49" s="322"/>
      <c r="CY49" s="322"/>
      <c r="CZ49" s="322"/>
      <c r="DA49" s="322"/>
    </row>
    <row r="50" spans="1:105" s="17" customFormat="1" ht="12" customHeight="1"/>
    <row r="51" spans="1:105" s="177" customFormat="1" ht="14.25">
      <c r="A51" s="364" t="s">
        <v>268</v>
      </c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4"/>
      <c r="BT51" s="364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4"/>
      <c r="CF51" s="364"/>
      <c r="CG51" s="364"/>
      <c r="CH51" s="364"/>
      <c r="CI51" s="364"/>
      <c r="CJ51" s="364"/>
      <c r="CK51" s="364"/>
      <c r="CL51" s="364"/>
      <c r="CM51" s="364"/>
      <c r="CN51" s="364"/>
      <c r="CO51" s="364"/>
      <c r="CP51" s="364"/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</row>
    <row r="52" spans="1:105" ht="6" customHeight="1"/>
    <row r="53" spans="1:105" s="177" customFormat="1" ht="14.25">
      <c r="A53" s="177" t="s">
        <v>217</v>
      </c>
      <c r="X53" s="383" t="s">
        <v>465</v>
      </c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83"/>
      <c r="CD53" s="383"/>
      <c r="CE53" s="383"/>
      <c r="CF53" s="383"/>
      <c r="CG53" s="383"/>
      <c r="CH53" s="383"/>
      <c r="CI53" s="383"/>
      <c r="CJ53" s="383"/>
      <c r="CK53" s="383"/>
      <c r="CL53" s="383"/>
      <c r="CM53" s="383"/>
      <c r="CN53" s="383"/>
      <c r="CO53" s="383"/>
      <c r="CP53" s="383"/>
      <c r="CQ53" s="383"/>
      <c r="CR53" s="383"/>
      <c r="CS53" s="383"/>
      <c r="CT53" s="383"/>
      <c r="CU53" s="383"/>
      <c r="CV53" s="383"/>
      <c r="CW53" s="383"/>
      <c r="CX53" s="383"/>
      <c r="CY53" s="383"/>
      <c r="CZ53" s="383"/>
      <c r="DA53" s="383"/>
    </row>
    <row r="54" spans="1:105" s="177" customFormat="1" ht="6" customHeight="1"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</row>
    <row r="55" spans="1:105" s="177" customFormat="1" ht="14.25">
      <c r="A55" s="384" t="s">
        <v>218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5" t="s">
        <v>453</v>
      </c>
      <c r="AQ55" s="385"/>
      <c r="AR55" s="385"/>
      <c r="AS55" s="385"/>
      <c r="AT55" s="385"/>
      <c r="AU55" s="385"/>
      <c r="AV55" s="385"/>
      <c r="AW55" s="385"/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/>
      <c r="BK55" s="385"/>
      <c r="BL55" s="385"/>
      <c r="BM55" s="385"/>
      <c r="BN55" s="385"/>
      <c r="BO55" s="385"/>
      <c r="BP55" s="385"/>
      <c r="BQ55" s="385"/>
      <c r="BR55" s="385"/>
      <c r="BS55" s="385"/>
      <c r="BT55" s="385"/>
      <c r="BU55" s="385"/>
      <c r="BV55" s="385"/>
      <c r="BW55" s="385"/>
      <c r="BX55" s="385"/>
      <c r="BY55" s="385"/>
      <c r="BZ55" s="385"/>
      <c r="CA55" s="385"/>
      <c r="CB55" s="385"/>
      <c r="CC55" s="385"/>
      <c r="CD55" s="385"/>
      <c r="CE55" s="385"/>
      <c r="CF55" s="385"/>
      <c r="CG55" s="385"/>
      <c r="CH55" s="385"/>
      <c r="CI55" s="385"/>
      <c r="CJ55" s="385"/>
      <c r="CK55" s="385"/>
      <c r="CL55" s="385"/>
      <c r="CM55" s="385"/>
      <c r="CN55" s="385"/>
      <c r="CO55" s="385"/>
      <c r="CP55" s="385"/>
      <c r="CQ55" s="385"/>
      <c r="CR55" s="385"/>
      <c r="CS55" s="385"/>
      <c r="CT55" s="385"/>
      <c r="CU55" s="385"/>
      <c r="CV55" s="385"/>
      <c r="CW55" s="385"/>
      <c r="CX55" s="385"/>
      <c r="CY55" s="385"/>
      <c r="CZ55" s="385"/>
      <c r="DA55" s="385"/>
    </row>
    <row r="56" spans="1:105" ht="10.5" customHeight="1"/>
    <row r="57" spans="1:105" s="175" customFormat="1" ht="55.5" customHeight="1">
      <c r="A57" s="368" t="s">
        <v>220</v>
      </c>
      <c r="B57" s="369"/>
      <c r="C57" s="369"/>
      <c r="D57" s="369"/>
      <c r="E57" s="369"/>
      <c r="F57" s="369"/>
      <c r="G57" s="370"/>
      <c r="H57" s="368" t="s">
        <v>269</v>
      </c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70"/>
      <c r="BD57" s="368" t="s">
        <v>270</v>
      </c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70"/>
      <c r="BT57" s="368" t="s">
        <v>271</v>
      </c>
      <c r="BU57" s="369"/>
      <c r="BV57" s="369"/>
      <c r="BW57" s="369"/>
      <c r="BX57" s="369"/>
      <c r="BY57" s="369"/>
      <c r="BZ57" s="369"/>
      <c r="CA57" s="369"/>
      <c r="CB57" s="369"/>
      <c r="CC57" s="369"/>
      <c r="CD57" s="370"/>
      <c r="CE57" s="368" t="s">
        <v>272</v>
      </c>
      <c r="CF57" s="369"/>
      <c r="CG57" s="369"/>
      <c r="CH57" s="369"/>
      <c r="CI57" s="369"/>
      <c r="CJ57" s="369"/>
      <c r="CK57" s="369"/>
      <c r="CL57" s="369"/>
      <c r="CM57" s="369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70"/>
    </row>
    <row r="58" spans="1:105" s="85" customFormat="1" ht="12.75">
      <c r="A58" s="356">
        <v>1</v>
      </c>
      <c r="B58" s="356"/>
      <c r="C58" s="356"/>
      <c r="D58" s="356"/>
      <c r="E58" s="356"/>
      <c r="F58" s="356"/>
      <c r="G58" s="356"/>
      <c r="H58" s="356">
        <v>2</v>
      </c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>
        <v>3</v>
      </c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>
        <v>4</v>
      </c>
      <c r="BU58" s="356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>
        <v>5</v>
      </c>
      <c r="CF58" s="356"/>
      <c r="CG58" s="356"/>
      <c r="CH58" s="356"/>
      <c r="CI58" s="356"/>
      <c r="CJ58" s="356"/>
      <c r="CK58" s="356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</row>
    <row r="59" spans="1:105" s="86" customFormat="1" ht="15" customHeight="1">
      <c r="A59" s="377" t="s">
        <v>244</v>
      </c>
      <c r="B59" s="377"/>
      <c r="C59" s="377"/>
      <c r="D59" s="377"/>
      <c r="E59" s="377"/>
      <c r="F59" s="377"/>
      <c r="G59" s="377"/>
      <c r="H59" s="386" t="s">
        <v>335</v>
      </c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2"/>
      <c r="BX59" s="322"/>
      <c r="BY59" s="322"/>
      <c r="BZ59" s="322"/>
      <c r="CA59" s="322"/>
      <c r="CB59" s="322"/>
      <c r="CC59" s="322"/>
      <c r="CD59" s="322"/>
      <c r="CE59" s="387">
        <v>10000</v>
      </c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7"/>
      <c r="CX59" s="387"/>
      <c r="CY59" s="387"/>
      <c r="CZ59" s="387"/>
      <c r="DA59" s="387"/>
    </row>
    <row r="60" spans="1:105" s="86" customFormat="1" ht="15" customHeight="1">
      <c r="A60" s="377" t="s">
        <v>134</v>
      </c>
      <c r="B60" s="377"/>
      <c r="C60" s="377"/>
      <c r="D60" s="377"/>
      <c r="E60" s="377"/>
      <c r="F60" s="377"/>
      <c r="G60" s="377"/>
      <c r="H60" s="386" t="s">
        <v>403</v>
      </c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87"/>
      <c r="CW60" s="387"/>
      <c r="CX60" s="387"/>
      <c r="CY60" s="387"/>
      <c r="CZ60" s="387"/>
      <c r="DA60" s="387"/>
    </row>
    <row r="61" spans="1:105" s="86" customFormat="1" ht="15" customHeight="1">
      <c r="A61" s="377" t="s">
        <v>135</v>
      </c>
      <c r="B61" s="377"/>
      <c r="C61" s="377"/>
      <c r="D61" s="377"/>
      <c r="E61" s="377"/>
      <c r="F61" s="377"/>
      <c r="G61" s="377"/>
      <c r="H61" s="386" t="s">
        <v>464</v>
      </c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22"/>
      <c r="BW61" s="322"/>
      <c r="BX61" s="322"/>
      <c r="BY61" s="322"/>
      <c r="BZ61" s="322"/>
      <c r="CA61" s="322"/>
      <c r="CB61" s="322"/>
      <c r="CC61" s="322"/>
      <c r="CD61" s="322"/>
      <c r="CE61" s="387">
        <v>10000</v>
      </c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7"/>
      <c r="CQ61" s="387"/>
      <c r="CR61" s="387"/>
      <c r="CS61" s="387"/>
      <c r="CT61" s="387"/>
      <c r="CU61" s="387"/>
      <c r="CV61" s="387"/>
      <c r="CW61" s="387"/>
      <c r="CX61" s="387"/>
      <c r="CY61" s="387"/>
      <c r="CZ61" s="387"/>
      <c r="DA61" s="387"/>
    </row>
    <row r="62" spans="1:105" s="86" customFormat="1" ht="15" customHeight="1">
      <c r="A62" s="377"/>
      <c r="B62" s="377"/>
      <c r="C62" s="377"/>
      <c r="D62" s="377"/>
      <c r="E62" s="377"/>
      <c r="F62" s="377"/>
      <c r="G62" s="377"/>
      <c r="H62" s="340" t="s">
        <v>229</v>
      </c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0"/>
      <c r="AQ62" s="340"/>
      <c r="AR62" s="340"/>
      <c r="AS62" s="340"/>
      <c r="AT62" s="340"/>
      <c r="AU62" s="340"/>
      <c r="AV62" s="340"/>
      <c r="AW62" s="340"/>
      <c r="AX62" s="340"/>
      <c r="AY62" s="340"/>
      <c r="AZ62" s="340"/>
      <c r="BA62" s="340"/>
      <c r="BB62" s="340"/>
      <c r="BC62" s="341"/>
      <c r="BD62" s="322"/>
      <c r="BE62" s="322"/>
      <c r="BF62" s="322"/>
      <c r="BG62" s="322"/>
      <c r="BH62" s="322"/>
      <c r="BI62" s="322"/>
      <c r="BJ62" s="322"/>
      <c r="BK62" s="322"/>
      <c r="BL62" s="322"/>
      <c r="BM62" s="322"/>
      <c r="BN62" s="322"/>
      <c r="BO62" s="322"/>
      <c r="BP62" s="322"/>
      <c r="BQ62" s="322"/>
      <c r="BR62" s="322"/>
      <c r="BS62" s="322"/>
      <c r="BT62" s="322" t="s">
        <v>7</v>
      </c>
      <c r="BU62" s="322"/>
      <c r="BV62" s="322"/>
      <c r="BW62" s="322"/>
      <c r="BX62" s="322"/>
      <c r="BY62" s="322"/>
      <c r="BZ62" s="322"/>
      <c r="CA62" s="322"/>
      <c r="CB62" s="322"/>
      <c r="CC62" s="322"/>
      <c r="CD62" s="322"/>
      <c r="CE62" s="387">
        <f>CE59+CE60+CE61</f>
        <v>20000</v>
      </c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387"/>
      <c r="CX62" s="387"/>
      <c r="CY62" s="387"/>
      <c r="CZ62" s="387"/>
      <c r="DA62" s="387"/>
    </row>
    <row r="64" spans="1:105" s="177" customFormat="1" ht="14.25">
      <c r="A64" s="364" t="s">
        <v>273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4"/>
      <c r="BJ64" s="364"/>
      <c r="BK64" s="364"/>
      <c r="BL64" s="364"/>
      <c r="BM64" s="364"/>
      <c r="BN64" s="364"/>
      <c r="BO64" s="364"/>
      <c r="BP64" s="364"/>
      <c r="BQ64" s="364"/>
      <c r="BR64" s="364"/>
      <c r="BS64" s="364"/>
      <c r="BT64" s="364"/>
      <c r="BU64" s="364"/>
      <c r="BV64" s="364"/>
      <c r="BW64" s="364"/>
      <c r="BX64" s="364"/>
      <c r="BY64" s="364"/>
      <c r="BZ64" s="364"/>
      <c r="CA64" s="364"/>
      <c r="CB64" s="364"/>
      <c r="CC64" s="364"/>
      <c r="CD64" s="364"/>
      <c r="CE64" s="364"/>
      <c r="CF64" s="364"/>
      <c r="CG64" s="364"/>
      <c r="CH64" s="364"/>
      <c r="CI64" s="364"/>
      <c r="CJ64" s="364"/>
      <c r="CK64" s="364"/>
      <c r="CL64" s="364"/>
      <c r="CM64" s="364"/>
      <c r="CN64" s="364"/>
      <c r="CO64" s="364"/>
      <c r="CP64" s="364"/>
      <c r="CQ64" s="364"/>
      <c r="CR64" s="364"/>
      <c r="CS64" s="364"/>
      <c r="CT64" s="364"/>
      <c r="CU64" s="364"/>
      <c r="CV64" s="364"/>
      <c r="CW64" s="364"/>
      <c r="CX64" s="364"/>
      <c r="CY64" s="364"/>
      <c r="CZ64" s="364"/>
      <c r="DA64" s="364"/>
    </row>
    <row r="65" spans="1:105" ht="6" customHeight="1"/>
    <row r="66" spans="1:105" s="177" customFormat="1" ht="14.25">
      <c r="A66" s="177" t="s">
        <v>217</v>
      </c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  <c r="AT66" s="383"/>
      <c r="AU66" s="383"/>
      <c r="AV66" s="383"/>
      <c r="AW66" s="383"/>
      <c r="AX66" s="383"/>
      <c r="AY66" s="383"/>
      <c r="AZ66" s="383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83"/>
      <c r="CD66" s="383"/>
      <c r="CE66" s="383"/>
      <c r="CF66" s="383"/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3"/>
      <c r="CS66" s="383"/>
      <c r="CT66" s="383"/>
      <c r="CU66" s="383"/>
      <c r="CV66" s="383"/>
      <c r="CW66" s="383"/>
      <c r="CX66" s="383"/>
      <c r="CY66" s="383"/>
      <c r="CZ66" s="383"/>
      <c r="DA66" s="383"/>
    </row>
    <row r="67" spans="1:105" s="177" customFormat="1" ht="6" customHeight="1"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</row>
    <row r="68" spans="1:105" s="177" customFormat="1" ht="14.25">
      <c r="A68" s="384" t="s">
        <v>218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5"/>
      <c r="AQ68" s="385"/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/>
      <c r="BE68" s="385"/>
      <c r="BF68" s="385"/>
      <c r="BG68" s="385"/>
      <c r="BH68" s="385"/>
      <c r="BI68" s="385"/>
      <c r="BJ68" s="385"/>
      <c r="BK68" s="385"/>
      <c r="BL68" s="385"/>
      <c r="BM68" s="385"/>
      <c r="BN68" s="385"/>
      <c r="BO68" s="385"/>
      <c r="BP68" s="385"/>
      <c r="BQ68" s="385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385"/>
      <c r="CC68" s="385"/>
      <c r="CD68" s="385"/>
      <c r="CE68" s="385"/>
      <c r="CF68" s="385"/>
      <c r="CG68" s="385"/>
      <c r="CH68" s="385"/>
      <c r="CI68" s="385"/>
      <c r="CJ68" s="385"/>
      <c r="CK68" s="385"/>
      <c r="CL68" s="385"/>
      <c r="CM68" s="385"/>
      <c r="CN68" s="385"/>
      <c r="CO68" s="385"/>
      <c r="CP68" s="385"/>
      <c r="CQ68" s="385"/>
      <c r="CR68" s="385"/>
      <c r="CS68" s="385"/>
      <c r="CT68" s="385"/>
      <c r="CU68" s="385"/>
      <c r="CV68" s="385"/>
      <c r="CW68" s="385"/>
      <c r="CX68" s="385"/>
      <c r="CY68" s="385"/>
      <c r="CZ68" s="385"/>
      <c r="DA68" s="385"/>
    </row>
    <row r="69" spans="1:105" ht="10.5" customHeight="1"/>
    <row r="70" spans="1:105" s="175" customFormat="1" ht="45" customHeight="1">
      <c r="A70" s="368" t="s">
        <v>220</v>
      </c>
      <c r="B70" s="369"/>
      <c r="C70" s="369"/>
      <c r="D70" s="369"/>
      <c r="E70" s="369"/>
      <c r="F70" s="369"/>
      <c r="G70" s="370"/>
      <c r="H70" s="368" t="s">
        <v>0</v>
      </c>
      <c r="I70" s="369"/>
      <c r="J70" s="369"/>
      <c r="K70" s="369"/>
      <c r="L70" s="369"/>
      <c r="M70" s="369"/>
      <c r="N70" s="369"/>
      <c r="O70" s="369"/>
      <c r="P70" s="369"/>
      <c r="Q70" s="369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70"/>
      <c r="BD70" s="368" t="s">
        <v>265</v>
      </c>
      <c r="BE70" s="369"/>
      <c r="BF70" s="369"/>
      <c r="BG70" s="369"/>
      <c r="BH70" s="369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70"/>
      <c r="BT70" s="368" t="s">
        <v>266</v>
      </c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69"/>
      <c r="CF70" s="369"/>
      <c r="CG70" s="369"/>
      <c r="CH70" s="369"/>
      <c r="CI70" s="370"/>
      <c r="CJ70" s="368" t="s">
        <v>267</v>
      </c>
      <c r="CK70" s="369"/>
      <c r="CL70" s="369"/>
      <c r="CM70" s="369"/>
      <c r="CN70" s="369"/>
      <c r="CO70" s="369"/>
      <c r="CP70" s="369"/>
      <c r="CQ70" s="369"/>
      <c r="CR70" s="369"/>
      <c r="CS70" s="369"/>
      <c r="CT70" s="369"/>
      <c r="CU70" s="369"/>
      <c r="CV70" s="369"/>
      <c r="CW70" s="369"/>
      <c r="CX70" s="369"/>
      <c r="CY70" s="369"/>
      <c r="CZ70" s="369"/>
      <c r="DA70" s="370"/>
    </row>
    <row r="71" spans="1:105" s="85" customFormat="1" ht="12.75">
      <c r="A71" s="356">
        <v>1</v>
      </c>
      <c r="B71" s="356"/>
      <c r="C71" s="356"/>
      <c r="D71" s="356"/>
      <c r="E71" s="356"/>
      <c r="F71" s="356"/>
      <c r="G71" s="356"/>
      <c r="H71" s="356">
        <v>2</v>
      </c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>
        <v>3</v>
      </c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>
        <v>4</v>
      </c>
      <c r="BU71" s="356"/>
      <c r="BV71" s="356"/>
      <c r="BW71" s="356"/>
      <c r="BX71" s="356"/>
      <c r="BY71" s="356"/>
      <c r="BZ71" s="356"/>
      <c r="CA71" s="356"/>
      <c r="CB71" s="356"/>
      <c r="CC71" s="356"/>
      <c r="CD71" s="356"/>
      <c r="CE71" s="356"/>
      <c r="CF71" s="356"/>
      <c r="CG71" s="356"/>
      <c r="CH71" s="356"/>
      <c r="CI71" s="356"/>
      <c r="CJ71" s="356">
        <v>5</v>
      </c>
      <c r="CK71" s="356"/>
      <c r="CL71" s="356"/>
      <c r="CM71" s="356"/>
      <c r="CN71" s="356"/>
      <c r="CO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</row>
    <row r="72" spans="1:105" s="86" customFormat="1" ht="15" customHeight="1">
      <c r="A72" s="377"/>
      <c r="B72" s="377"/>
      <c r="C72" s="377"/>
      <c r="D72" s="377"/>
      <c r="E72" s="377"/>
      <c r="F72" s="377"/>
      <c r="G72" s="377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22"/>
      <c r="BE72" s="322"/>
      <c r="BF72" s="322"/>
      <c r="BG72" s="322"/>
      <c r="BH72" s="322"/>
      <c r="BI72" s="322"/>
      <c r="BJ72" s="322"/>
      <c r="BK72" s="322"/>
      <c r="BL72" s="322"/>
      <c r="BM72" s="322"/>
      <c r="BN72" s="322"/>
      <c r="BO72" s="322"/>
      <c r="BP72" s="322"/>
      <c r="BQ72" s="322"/>
      <c r="BR72" s="322"/>
      <c r="BS72" s="322"/>
      <c r="BT72" s="322"/>
      <c r="BU72" s="322"/>
      <c r="BV72" s="322"/>
      <c r="BW72" s="322"/>
      <c r="BX72" s="322"/>
      <c r="BY72" s="322"/>
      <c r="BZ72" s="322"/>
      <c r="CA72" s="322"/>
      <c r="CB72" s="322"/>
      <c r="CC72" s="322"/>
      <c r="CD72" s="322"/>
      <c r="CE72" s="322"/>
      <c r="CF72" s="322"/>
      <c r="CG72" s="322"/>
      <c r="CH72" s="322"/>
      <c r="CI72" s="322"/>
      <c r="CJ72" s="322"/>
      <c r="CK72" s="322"/>
      <c r="CL72" s="322"/>
      <c r="CM72" s="322"/>
      <c r="CN72" s="322"/>
      <c r="CO72" s="322"/>
      <c r="CP72" s="322"/>
      <c r="CQ72" s="322"/>
      <c r="CR72" s="322"/>
      <c r="CS72" s="322"/>
      <c r="CT72" s="322"/>
      <c r="CU72" s="322"/>
      <c r="CV72" s="322"/>
      <c r="CW72" s="322"/>
      <c r="CX72" s="322"/>
      <c r="CY72" s="322"/>
      <c r="CZ72" s="322"/>
      <c r="DA72" s="322"/>
    </row>
    <row r="73" spans="1:105" s="86" customFormat="1" ht="15" customHeight="1">
      <c r="A73" s="377"/>
      <c r="B73" s="377"/>
      <c r="C73" s="377"/>
      <c r="D73" s="377"/>
      <c r="E73" s="377"/>
      <c r="F73" s="377"/>
      <c r="G73" s="377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/>
      <c r="AM73" s="386"/>
      <c r="AN73" s="386"/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22"/>
      <c r="BE73" s="322"/>
      <c r="BF73" s="322"/>
      <c r="BG73" s="322"/>
      <c r="BH73" s="322"/>
      <c r="BI73" s="322"/>
      <c r="BJ73" s="322"/>
      <c r="BK73" s="322"/>
      <c r="BL73" s="322"/>
      <c r="BM73" s="322"/>
      <c r="BN73" s="322"/>
      <c r="BO73" s="322"/>
      <c r="BP73" s="322"/>
      <c r="BQ73" s="322"/>
      <c r="BR73" s="322"/>
      <c r="BS73" s="322"/>
      <c r="BT73" s="322"/>
      <c r="BU73" s="322"/>
      <c r="BV73" s="322"/>
      <c r="BW73" s="322"/>
      <c r="BX73" s="322"/>
      <c r="BY73" s="322"/>
      <c r="BZ73" s="322"/>
      <c r="CA73" s="322"/>
      <c r="CB73" s="322"/>
      <c r="CC73" s="322"/>
      <c r="CD73" s="322"/>
      <c r="CE73" s="322"/>
      <c r="CF73" s="322"/>
      <c r="CG73" s="322"/>
      <c r="CH73" s="322"/>
      <c r="CI73" s="322"/>
      <c r="CJ73" s="322"/>
      <c r="CK73" s="322"/>
      <c r="CL73" s="322"/>
      <c r="CM73" s="322"/>
      <c r="CN73" s="322"/>
      <c r="CO73" s="322"/>
      <c r="CP73" s="322"/>
      <c r="CQ73" s="322"/>
      <c r="CR73" s="322"/>
      <c r="CS73" s="322"/>
      <c r="CT73" s="322"/>
      <c r="CU73" s="322"/>
      <c r="CV73" s="322"/>
      <c r="CW73" s="322"/>
      <c r="CX73" s="322"/>
      <c r="CY73" s="322"/>
      <c r="CZ73" s="322"/>
      <c r="DA73" s="322"/>
    </row>
    <row r="74" spans="1:105" s="86" customFormat="1" ht="15" customHeight="1">
      <c r="A74" s="377"/>
      <c r="B74" s="377"/>
      <c r="C74" s="377"/>
      <c r="D74" s="377"/>
      <c r="E74" s="377"/>
      <c r="F74" s="377"/>
      <c r="G74" s="377"/>
      <c r="H74" s="340" t="s">
        <v>229</v>
      </c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1"/>
      <c r="BD74" s="322" t="s">
        <v>7</v>
      </c>
      <c r="BE74" s="322"/>
      <c r="BF74" s="322"/>
      <c r="BG74" s="322"/>
      <c r="BH74" s="322"/>
      <c r="BI74" s="322"/>
      <c r="BJ74" s="322"/>
      <c r="BK74" s="322"/>
      <c r="BL74" s="322"/>
      <c r="BM74" s="322"/>
      <c r="BN74" s="322"/>
      <c r="BO74" s="322"/>
      <c r="BP74" s="322"/>
      <c r="BQ74" s="322"/>
      <c r="BR74" s="322"/>
      <c r="BS74" s="322"/>
      <c r="BT74" s="322" t="s">
        <v>7</v>
      </c>
      <c r="BU74" s="322"/>
      <c r="BV74" s="322"/>
      <c r="BW74" s="322"/>
      <c r="BX74" s="322"/>
      <c r="BY74" s="322"/>
      <c r="BZ74" s="322"/>
      <c r="CA74" s="322"/>
      <c r="CB74" s="322"/>
      <c r="CC74" s="322"/>
      <c r="CD74" s="322"/>
      <c r="CE74" s="322"/>
      <c r="CF74" s="322"/>
      <c r="CG74" s="322"/>
      <c r="CH74" s="322"/>
      <c r="CI74" s="322"/>
      <c r="CJ74" s="322"/>
      <c r="CK74" s="322"/>
      <c r="CL74" s="322"/>
      <c r="CM74" s="322"/>
      <c r="CN74" s="322"/>
      <c r="CO74" s="322"/>
      <c r="CP74" s="322"/>
      <c r="CQ74" s="322"/>
      <c r="CR74" s="322"/>
      <c r="CS74" s="322"/>
      <c r="CT74" s="322"/>
      <c r="CU74" s="322"/>
      <c r="CV74" s="322"/>
      <c r="CW74" s="322"/>
      <c r="CX74" s="322"/>
      <c r="CY74" s="322"/>
      <c r="CZ74" s="322"/>
      <c r="DA74" s="322"/>
    </row>
    <row r="76" spans="1:105" s="177" customFormat="1" ht="27" customHeight="1">
      <c r="A76" s="389" t="s">
        <v>274</v>
      </c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89"/>
      <c r="R76" s="389"/>
      <c r="S76" s="389"/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89"/>
      <c r="AT76" s="389"/>
      <c r="AU76" s="389"/>
      <c r="AV76" s="389"/>
      <c r="AW76" s="389"/>
      <c r="AX76" s="389"/>
      <c r="AY76" s="389"/>
      <c r="AZ76" s="389"/>
      <c r="BA76" s="389"/>
      <c r="BB76" s="389"/>
      <c r="BC76" s="389"/>
      <c r="BD76" s="389"/>
      <c r="BE76" s="389"/>
      <c r="BF76" s="389"/>
      <c r="BG76" s="389"/>
      <c r="BH76" s="389"/>
      <c r="BI76" s="389"/>
      <c r="BJ76" s="389"/>
      <c r="BK76" s="389"/>
      <c r="BL76" s="389"/>
      <c r="BM76" s="389"/>
      <c r="BN76" s="389"/>
      <c r="BO76" s="389"/>
      <c r="BP76" s="389"/>
      <c r="BQ76" s="389"/>
      <c r="BR76" s="389"/>
      <c r="BS76" s="389"/>
      <c r="BT76" s="389"/>
      <c r="BU76" s="389"/>
      <c r="BV76" s="389"/>
      <c r="BW76" s="389"/>
      <c r="BX76" s="389"/>
      <c r="BY76" s="389"/>
      <c r="BZ76" s="389"/>
      <c r="CA76" s="389"/>
      <c r="CB76" s="389"/>
      <c r="CC76" s="389"/>
      <c r="CD76" s="389"/>
      <c r="CE76" s="389"/>
      <c r="CF76" s="389"/>
      <c r="CG76" s="389"/>
      <c r="CH76" s="389"/>
      <c r="CI76" s="389"/>
      <c r="CJ76" s="389"/>
      <c r="CK76" s="389"/>
      <c r="CL76" s="389"/>
      <c r="CM76" s="389"/>
      <c r="CN76" s="389"/>
      <c r="CO76" s="389"/>
      <c r="CP76" s="389"/>
      <c r="CQ76" s="389"/>
      <c r="CR76" s="389"/>
      <c r="CS76" s="389"/>
      <c r="CT76" s="389"/>
      <c r="CU76" s="389"/>
      <c r="CV76" s="389"/>
      <c r="CW76" s="389"/>
      <c r="CX76" s="389"/>
      <c r="CY76" s="389"/>
      <c r="CZ76" s="389"/>
      <c r="DA76" s="389"/>
    </row>
    <row r="77" spans="1:105" ht="6" customHeight="1"/>
    <row r="78" spans="1:105" s="177" customFormat="1" ht="14.25">
      <c r="A78" s="177" t="s">
        <v>217</v>
      </c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383"/>
      <c r="AZ78" s="383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83"/>
      <c r="CD78" s="383"/>
      <c r="CE78" s="383"/>
      <c r="CF78" s="383"/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3"/>
      <c r="CS78" s="383"/>
      <c r="CT78" s="383"/>
      <c r="CU78" s="383"/>
      <c r="CV78" s="383"/>
      <c r="CW78" s="383"/>
      <c r="CX78" s="383"/>
      <c r="CY78" s="383"/>
      <c r="CZ78" s="383"/>
      <c r="DA78" s="383"/>
    </row>
    <row r="79" spans="1:105" s="177" customFormat="1" ht="6" customHeight="1"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</row>
    <row r="80" spans="1:105" s="177" customFormat="1" ht="14.25">
      <c r="A80" s="384" t="s">
        <v>218</v>
      </c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5"/>
      <c r="AQ80" s="385"/>
      <c r="AR80" s="385"/>
      <c r="AS80" s="385"/>
      <c r="AT80" s="385"/>
      <c r="AU80" s="385"/>
      <c r="AV80" s="385"/>
      <c r="AW80" s="385"/>
      <c r="AX80" s="385"/>
      <c r="AY80" s="385"/>
      <c r="AZ80" s="385"/>
      <c r="BA80" s="385"/>
      <c r="BB80" s="385"/>
      <c r="BC80" s="385"/>
      <c r="BD80" s="385"/>
      <c r="BE80" s="385"/>
      <c r="BF80" s="385"/>
      <c r="BG80" s="385"/>
      <c r="BH80" s="385"/>
      <c r="BI80" s="385"/>
      <c r="BJ80" s="385"/>
      <c r="BK80" s="385"/>
      <c r="BL80" s="385"/>
      <c r="BM80" s="385"/>
      <c r="BN80" s="385"/>
      <c r="BO80" s="385"/>
      <c r="BP80" s="385"/>
      <c r="BQ80" s="385"/>
      <c r="BR80" s="385"/>
      <c r="BS80" s="385"/>
      <c r="BT80" s="385"/>
      <c r="BU80" s="385"/>
      <c r="BV80" s="385"/>
      <c r="BW80" s="385"/>
      <c r="BX80" s="385"/>
      <c r="BY80" s="385"/>
      <c r="BZ80" s="385"/>
      <c r="CA80" s="385"/>
      <c r="CB80" s="385"/>
      <c r="CC80" s="385"/>
      <c r="CD80" s="385"/>
      <c r="CE80" s="385"/>
      <c r="CF80" s="385"/>
      <c r="CG80" s="385"/>
      <c r="CH80" s="385"/>
      <c r="CI80" s="385"/>
      <c r="CJ80" s="385"/>
      <c r="CK80" s="385"/>
      <c r="CL80" s="385"/>
      <c r="CM80" s="385"/>
      <c r="CN80" s="385"/>
      <c r="CO80" s="385"/>
      <c r="CP80" s="385"/>
      <c r="CQ80" s="385"/>
      <c r="CR80" s="385"/>
      <c r="CS80" s="385"/>
      <c r="CT80" s="385"/>
      <c r="CU80" s="385"/>
      <c r="CV80" s="385"/>
      <c r="CW80" s="385"/>
      <c r="CX80" s="385"/>
      <c r="CY80" s="385"/>
      <c r="CZ80" s="385"/>
      <c r="DA80" s="385"/>
    </row>
    <row r="81" spans="1:105" ht="10.5" customHeight="1"/>
    <row r="82" spans="1:105" s="175" customFormat="1" ht="45" customHeight="1">
      <c r="A82" s="368" t="s">
        <v>220</v>
      </c>
      <c r="B82" s="369"/>
      <c r="C82" s="369"/>
      <c r="D82" s="369"/>
      <c r="E82" s="369"/>
      <c r="F82" s="369"/>
      <c r="G82" s="370"/>
      <c r="H82" s="368" t="s">
        <v>0</v>
      </c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70"/>
      <c r="BD82" s="368" t="s">
        <v>265</v>
      </c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70"/>
      <c r="BT82" s="368" t="s">
        <v>266</v>
      </c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69"/>
      <c r="CF82" s="369"/>
      <c r="CG82" s="369"/>
      <c r="CH82" s="369"/>
      <c r="CI82" s="370"/>
      <c r="CJ82" s="368" t="s">
        <v>267</v>
      </c>
      <c r="CK82" s="369"/>
      <c r="CL82" s="369"/>
      <c r="CM82" s="369"/>
      <c r="CN82" s="369"/>
      <c r="CO82" s="369"/>
      <c r="CP82" s="369"/>
      <c r="CQ82" s="369"/>
      <c r="CR82" s="369"/>
      <c r="CS82" s="369"/>
      <c r="CT82" s="369"/>
      <c r="CU82" s="369"/>
      <c r="CV82" s="369"/>
      <c r="CW82" s="369"/>
      <c r="CX82" s="369"/>
      <c r="CY82" s="369"/>
      <c r="CZ82" s="369"/>
      <c r="DA82" s="370"/>
    </row>
    <row r="83" spans="1:105" s="85" customFormat="1" ht="12.75">
      <c r="A83" s="356">
        <v>1</v>
      </c>
      <c r="B83" s="356"/>
      <c r="C83" s="356"/>
      <c r="D83" s="356"/>
      <c r="E83" s="356"/>
      <c r="F83" s="356"/>
      <c r="G83" s="356"/>
      <c r="H83" s="356">
        <v>2</v>
      </c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>
        <v>3</v>
      </c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>
        <v>4</v>
      </c>
      <c r="BU83" s="356"/>
      <c r="BV83" s="356"/>
      <c r="BW83" s="356"/>
      <c r="BX83" s="356"/>
      <c r="BY83" s="356"/>
      <c r="BZ83" s="356"/>
      <c r="CA83" s="356"/>
      <c r="CB83" s="356"/>
      <c r="CC83" s="356"/>
      <c r="CD83" s="356"/>
      <c r="CE83" s="356"/>
      <c r="CF83" s="356"/>
      <c r="CG83" s="356"/>
      <c r="CH83" s="356"/>
      <c r="CI83" s="356"/>
      <c r="CJ83" s="356">
        <v>5</v>
      </c>
      <c r="CK83" s="356"/>
      <c r="CL83" s="356"/>
      <c r="CM83" s="356"/>
      <c r="CN83" s="356"/>
      <c r="CO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6"/>
      <c r="DA83" s="356"/>
    </row>
    <row r="84" spans="1:105" s="86" customFormat="1" ht="15" customHeight="1">
      <c r="A84" s="377"/>
      <c r="B84" s="377"/>
      <c r="C84" s="377"/>
      <c r="D84" s="377"/>
      <c r="E84" s="377"/>
      <c r="F84" s="377"/>
      <c r="G84" s="377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22"/>
      <c r="CB84" s="322"/>
      <c r="CC84" s="322"/>
      <c r="CD84" s="322"/>
      <c r="CE84" s="322"/>
      <c r="CF84" s="322"/>
      <c r="CG84" s="322"/>
      <c r="CH84" s="322"/>
      <c r="CI84" s="322"/>
      <c r="CJ84" s="322"/>
      <c r="CK84" s="322"/>
      <c r="CL84" s="322"/>
      <c r="CM84" s="322"/>
      <c r="CN84" s="322"/>
      <c r="CO84" s="322"/>
      <c r="CP84" s="322"/>
      <c r="CQ84" s="322"/>
      <c r="CR84" s="322"/>
      <c r="CS84" s="322"/>
      <c r="CT84" s="322"/>
      <c r="CU84" s="322"/>
      <c r="CV84" s="322"/>
      <c r="CW84" s="322"/>
      <c r="CX84" s="322"/>
      <c r="CY84" s="322"/>
      <c r="CZ84" s="322"/>
      <c r="DA84" s="322"/>
    </row>
    <row r="85" spans="1:105" s="86" customFormat="1" ht="15" customHeight="1">
      <c r="A85" s="377"/>
      <c r="B85" s="377"/>
      <c r="C85" s="377"/>
      <c r="D85" s="377"/>
      <c r="E85" s="377"/>
      <c r="F85" s="377"/>
      <c r="G85" s="377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22"/>
      <c r="BS85" s="322"/>
      <c r="BT85" s="322"/>
      <c r="BU85" s="322"/>
      <c r="BV85" s="322"/>
      <c r="BW85" s="322"/>
      <c r="BX85" s="322"/>
      <c r="BY85" s="322"/>
      <c r="BZ85" s="322"/>
      <c r="CA85" s="322"/>
      <c r="CB85" s="322"/>
      <c r="CC85" s="322"/>
      <c r="CD85" s="322"/>
      <c r="CE85" s="322"/>
      <c r="CF85" s="322"/>
      <c r="CG85" s="322"/>
      <c r="CH85" s="322"/>
      <c r="CI85" s="322"/>
      <c r="CJ85" s="322"/>
      <c r="CK85" s="322"/>
      <c r="CL85" s="322"/>
      <c r="CM85" s="322"/>
      <c r="CN85" s="322"/>
      <c r="CO85" s="322"/>
      <c r="CP85" s="322"/>
      <c r="CQ85" s="322"/>
      <c r="CR85" s="322"/>
      <c r="CS85" s="322"/>
      <c r="CT85" s="322"/>
      <c r="CU85" s="322"/>
      <c r="CV85" s="322"/>
      <c r="CW85" s="322"/>
      <c r="CX85" s="322"/>
      <c r="CY85" s="322"/>
      <c r="CZ85" s="322"/>
      <c r="DA85" s="322"/>
    </row>
    <row r="86" spans="1:105" s="86" customFormat="1" ht="15" customHeight="1">
      <c r="A86" s="377"/>
      <c r="B86" s="377"/>
      <c r="C86" s="377"/>
      <c r="D86" s="377"/>
      <c r="E86" s="377"/>
      <c r="F86" s="377"/>
      <c r="G86" s="377"/>
      <c r="H86" s="340" t="s">
        <v>229</v>
      </c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1"/>
      <c r="BD86" s="322" t="s">
        <v>7</v>
      </c>
      <c r="BE86" s="322"/>
      <c r="BF86" s="322"/>
      <c r="BG86" s="322"/>
      <c r="BH86" s="322"/>
      <c r="BI86" s="322"/>
      <c r="BJ86" s="322"/>
      <c r="BK86" s="322"/>
      <c r="BL86" s="322"/>
      <c r="BM86" s="322"/>
      <c r="BN86" s="322"/>
      <c r="BO86" s="322"/>
      <c r="BP86" s="322"/>
      <c r="BQ86" s="322"/>
      <c r="BR86" s="322"/>
      <c r="BS86" s="322"/>
      <c r="BT86" s="322" t="s">
        <v>7</v>
      </c>
      <c r="BU86" s="322"/>
      <c r="BV86" s="322"/>
      <c r="BW86" s="322"/>
      <c r="BX86" s="322"/>
      <c r="BY86" s="322"/>
      <c r="BZ86" s="322"/>
      <c r="CA86" s="322"/>
      <c r="CB86" s="322"/>
      <c r="CC86" s="322"/>
      <c r="CD86" s="322"/>
      <c r="CE86" s="322"/>
      <c r="CF86" s="322"/>
      <c r="CG86" s="322"/>
      <c r="CH86" s="322"/>
      <c r="CI86" s="322"/>
      <c r="CJ86" s="322"/>
      <c r="CK86" s="322"/>
      <c r="CL86" s="322"/>
      <c r="CM86" s="322"/>
      <c r="CN86" s="322"/>
      <c r="CO86" s="322"/>
      <c r="CP86" s="322"/>
      <c r="CQ86" s="322"/>
      <c r="CR86" s="322"/>
      <c r="CS86" s="322"/>
      <c r="CT86" s="322"/>
      <c r="CU86" s="322"/>
      <c r="CV86" s="322"/>
      <c r="CW86" s="322"/>
      <c r="CX86" s="322"/>
      <c r="CY86" s="322"/>
      <c r="CZ86" s="322"/>
      <c r="DA86" s="322"/>
    </row>
    <row r="88" spans="1:105" s="177" customFormat="1" ht="14.25">
      <c r="A88" s="364" t="s">
        <v>275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4"/>
      <c r="AP88" s="364"/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4"/>
      <c r="BG88" s="364"/>
      <c r="BH88" s="364"/>
      <c r="BI88" s="364"/>
      <c r="BJ88" s="364"/>
      <c r="BK88" s="364"/>
      <c r="BL88" s="364"/>
      <c r="BM88" s="364"/>
      <c r="BN88" s="364"/>
      <c r="BO88" s="364"/>
      <c r="BP88" s="364"/>
      <c r="BQ88" s="364"/>
      <c r="BR88" s="364"/>
      <c r="BS88" s="364"/>
      <c r="BT88" s="364"/>
      <c r="BU88" s="364"/>
      <c r="BV88" s="364"/>
      <c r="BW88" s="364"/>
      <c r="BX88" s="364"/>
      <c r="BY88" s="364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4"/>
      <c r="DA88" s="364"/>
    </row>
    <row r="89" spans="1:105" ht="6" customHeight="1"/>
    <row r="90" spans="1:105" s="177" customFormat="1" ht="14.25">
      <c r="A90" s="177" t="s">
        <v>217</v>
      </c>
      <c r="X90" s="383" t="s">
        <v>442</v>
      </c>
      <c r="Y90" s="383"/>
      <c r="Z90" s="383"/>
      <c r="AA90" s="383"/>
      <c r="AB90" s="383"/>
      <c r="AC90" s="383"/>
      <c r="AD90" s="383"/>
      <c r="AE90" s="383"/>
      <c r="AF90" s="383"/>
      <c r="AG90" s="383"/>
      <c r="AH90" s="383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  <c r="AT90" s="383"/>
      <c r="AU90" s="383"/>
      <c r="AV90" s="383"/>
      <c r="AW90" s="383"/>
      <c r="AX90" s="383"/>
      <c r="AY90" s="383"/>
      <c r="AZ90" s="383"/>
      <c r="BA90" s="383"/>
      <c r="BB90" s="383"/>
      <c r="BC90" s="383"/>
      <c r="BD90" s="383"/>
      <c r="BE90" s="383"/>
      <c r="BF90" s="383"/>
      <c r="BG90" s="383"/>
      <c r="BH90" s="383"/>
      <c r="BI90" s="383"/>
      <c r="BJ90" s="383"/>
      <c r="BK90" s="383"/>
      <c r="BL90" s="383"/>
      <c r="BM90" s="383"/>
      <c r="BN90" s="383"/>
      <c r="BO90" s="383"/>
      <c r="BP90" s="383"/>
      <c r="BQ90" s="383"/>
      <c r="BR90" s="383"/>
      <c r="BS90" s="383"/>
      <c r="BT90" s="383"/>
      <c r="BU90" s="383"/>
      <c r="BV90" s="383"/>
      <c r="BW90" s="383"/>
      <c r="BX90" s="383"/>
      <c r="BY90" s="383"/>
      <c r="BZ90" s="383"/>
      <c r="CA90" s="383"/>
      <c r="CB90" s="383"/>
      <c r="CC90" s="383"/>
      <c r="CD90" s="383"/>
      <c r="CE90" s="383"/>
      <c r="CF90" s="383"/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3"/>
      <c r="CS90" s="383"/>
      <c r="CT90" s="383"/>
      <c r="CU90" s="383"/>
      <c r="CV90" s="383"/>
      <c r="CW90" s="383"/>
      <c r="CX90" s="383"/>
      <c r="CY90" s="383"/>
      <c r="CZ90" s="383"/>
      <c r="DA90" s="383"/>
    </row>
    <row r="91" spans="1:105" s="177" customFormat="1" ht="6" customHeight="1"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</row>
    <row r="92" spans="1:105" s="177" customFormat="1" ht="14.25">
      <c r="A92" s="384" t="s">
        <v>218</v>
      </c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4"/>
      <c r="AJ92" s="384"/>
      <c r="AK92" s="384"/>
      <c r="AL92" s="384"/>
      <c r="AM92" s="384"/>
      <c r="AN92" s="384"/>
      <c r="AO92" s="384"/>
      <c r="AP92" s="385" t="s">
        <v>452</v>
      </c>
      <c r="AQ92" s="385"/>
      <c r="AR92" s="385"/>
      <c r="AS92" s="385"/>
      <c r="AT92" s="385"/>
      <c r="AU92" s="385"/>
      <c r="AV92" s="385"/>
      <c r="AW92" s="385"/>
      <c r="AX92" s="385"/>
      <c r="AY92" s="385"/>
      <c r="AZ92" s="385"/>
      <c r="BA92" s="385"/>
      <c r="BB92" s="385"/>
      <c r="BC92" s="385"/>
      <c r="BD92" s="385"/>
      <c r="BE92" s="385"/>
      <c r="BF92" s="385"/>
      <c r="BG92" s="385"/>
      <c r="BH92" s="385"/>
      <c r="BI92" s="385"/>
      <c r="BJ92" s="385"/>
      <c r="BK92" s="385"/>
      <c r="BL92" s="385"/>
      <c r="BM92" s="385"/>
      <c r="BN92" s="385"/>
      <c r="BO92" s="385"/>
      <c r="BP92" s="385"/>
      <c r="BQ92" s="385"/>
      <c r="BR92" s="385"/>
      <c r="BS92" s="385"/>
      <c r="BT92" s="385"/>
      <c r="BU92" s="385"/>
      <c r="BV92" s="385"/>
      <c r="BW92" s="385"/>
      <c r="BX92" s="385"/>
      <c r="BY92" s="385"/>
      <c r="BZ92" s="385"/>
      <c r="CA92" s="385"/>
      <c r="CB92" s="385"/>
      <c r="CC92" s="385"/>
      <c r="CD92" s="385"/>
      <c r="CE92" s="385"/>
      <c r="CF92" s="385"/>
      <c r="CG92" s="385"/>
      <c r="CH92" s="385"/>
      <c r="CI92" s="385"/>
      <c r="CJ92" s="385"/>
      <c r="CK92" s="385"/>
      <c r="CL92" s="385"/>
      <c r="CM92" s="385"/>
      <c r="CN92" s="385"/>
      <c r="CO92" s="385"/>
      <c r="CP92" s="385"/>
      <c r="CQ92" s="385"/>
      <c r="CR92" s="385"/>
      <c r="CS92" s="385"/>
      <c r="CT92" s="385"/>
      <c r="CU92" s="385"/>
      <c r="CV92" s="385"/>
      <c r="CW92" s="385"/>
      <c r="CX92" s="385"/>
      <c r="CY92" s="385"/>
      <c r="CZ92" s="385"/>
      <c r="DA92" s="385"/>
    </row>
    <row r="93" spans="1:105" ht="10.5" customHeight="1"/>
    <row r="94" spans="1:105" s="177" customFormat="1" ht="14.25">
      <c r="A94" s="364" t="s">
        <v>276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  <c r="X94" s="364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4"/>
      <c r="BB94" s="364"/>
      <c r="BC94" s="364"/>
      <c r="BD94" s="364"/>
      <c r="BE94" s="364"/>
      <c r="BF94" s="364"/>
      <c r="BG94" s="364"/>
      <c r="BH94" s="364"/>
      <c r="BI94" s="364"/>
      <c r="BJ94" s="364"/>
      <c r="BK94" s="364"/>
      <c r="BL94" s="364"/>
      <c r="BM94" s="364"/>
      <c r="BN94" s="364"/>
      <c r="BO94" s="364"/>
      <c r="BP94" s="364"/>
      <c r="BQ94" s="364"/>
      <c r="BR94" s="364"/>
      <c r="BS94" s="364"/>
      <c r="BT94" s="364"/>
      <c r="BU94" s="364"/>
      <c r="BV94" s="364"/>
      <c r="BW94" s="364"/>
      <c r="BX94" s="364"/>
      <c r="BY94" s="364"/>
      <c r="BZ94" s="364"/>
      <c r="CA94" s="364"/>
      <c r="CB94" s="364"/>
      <c r="CC94" s="364"/>
      <c r="CD94" s="364"/>
      <c r="CE94" s="364"/>
      <c r="CF94" s="364"/>
      <c r="CG94" s="364"/>
      <c r="CH94" s="364"/>
      <c r="CI94" s="364"/>
      <c r="CJ94" s="364"/>
      <c r="CK94" s="364"/>
      <c r="CL94" s="364"/>
      <c r="CM94" s="364"/>
      <c r="CN94" s="364"/>
      <c r="CO94" s="364"/>
      <c r="CP94" s="364"/>
      <c r="CQ94" s="364"/>
      <c r="CR94" s="364"/>
      <c r="CS94" s="364"/>
      <c r="CT94" s="364"/>
      <c r="CU94" s="364"/>
      <c r="CV94" s="364"/>
      <c r="CW94" s="364"/>
      <c r="CX94" s="364"/>
      <c r="CY94" s="364"/>
      <c r="CZ94" s="364"/>
      <c r="DA94" s="364"/>
    </row>
    <row r="95" spans="1:105" ht="10.5" customHeight="1"/>
    <row r="96" spans="1:105" s="175" customFormat="1" ht="45" customHeight="1">
      <c r="A96" s="357" t="s">
        <v>220</v>
      </c>
      <c r="B96" s="358"/>
      <c r="C96" s="358"/>
      <c r="D96" s="358"/>
      <c r="E96" s="358"/>
      <c r="F96" s="358"/>
      <c r="G96" s="359"/>
      <c r="H96" s="357" t="s">
        <v>269</v>
      </c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358"/>
      <c r="AO96" s="359"/>
      <c r="AP96" s="357" t="s">
        <v>277</v>
      </c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9"/>
      <c r="BF96" s="357" t="s">
        <v>278</v>
      </c>
      <c r="BG96" s="358"/>
      <c r="BH96" s="358"/>
      <c r="BI96" s="358"/>
      <c r="BJ96" s="358"/>
      <c r="BK96" s="358"/>
      <c r="BL96" s="358"/>
      <c r="BM96" s="358"/>
      <c r="BN96" s="358"/>
      <c r="BO96" s="358"/>
      <c r="BP96" s="358"/>
      <c r="BQ96" s="358"/>
      <c r="BR96" s="358"/>
      <c r="BS96" s="358"/>
      <c r="BT96" s="358"/>
      <c r="BU96" s="359"/>
      <c r="BV96" s="357" t="s">
        <v>279</v>
      </c>
      <c r="BW96" s="358"/>
      <c r="BX96" s="358"/>
      <c r="BY96" s="358"/>
      <c r="BZ96" s="358"/>
      <c r="CA96" s="358"/>
      <c r="CB96" s="358"/>
      <c r="CC96" s="358"/>
      <c r="CD96" s="358"/>
      <c r="CE96" s="358"/>
      <c r="CF96" s="358"/>
      <c r="CG96" s="358"/>
      <c r="CH96" s="358"/>
      <c r="CI96" s="358"/>
      <c r="CJ96" s="358"/>
      <c r="CK96" s="359"/>
      <c r="CL96" s="357" t="s">
        <v>235</v>
      </c>
      <c r="CM96" s="358"/>
      <c r="CN96" s="358"/>
      <c r="CO96" s="358"/>
      <c r="CP96" s="358"/>
      <c r="CQ96" s="358"/>
      <c r="CR96" s="358"/>
      <c r="CS96" s="358"/>
      <c r="CT96" s="358"/>
      <c r="CU96" s="358"/>
      <c r="CV96" s="358"/>
      <c r="CW96" s="358"/>
      <c r="CX96" s="358"/>
      <c r="CY96" s="358"/>
      <c r="CZ96" s="358"/>
      <c r="DA96" s="359"/>
    </row>
    <row r="97" spans="1:105" s="85" customFormat="1" ht="12.75">
      <c r="A97" s="356">
        <v>1</v>
      </c>
      <c r="B97" s="356"/>
      <c r="C97" s="356"/>
      <c r="D97" s="356"/>
      <c r="E97" s="356"/>
      <c r="F97" s="356"/>
      <c r="G97" s="356"/>
      <c r="H97" s="356">
        <v>2</v>
      </c>
      <c r="I97" s="356"/>
      <c r="J97" s="356"/>
      <c r="K97" s="356"/>
      <c r="L97" s="356"/>
      <c r="M97" s="356"/>
      <c r="N97" s="356"/>
      <c r="O97" s="356"/>
      <c r="P97" s="356"/>
      <c r="Q97" s="356"/>
      <c r="R97" s="356"/>
      <c r="S97" s="356"/>
      <c r="T97" s="356"/>
      <c r="U97" s="356"/>
      <c r="V97" s="356"/>
      <c r="W97" s="356"/>
      <c r="X97" s="356"/>
      <c r="Y97" s="356"/>
      <c r="Z97" s="356"/>
      <c r="AA97" s="356"/>
      <c r="AB97" s="356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>
        <v>3</v>
      </c>
      <c r="AQ97" s="356"/>
      <c r="AR97" s="356"/>
      <c r="AS97" s="356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>
        <v>4</v>
      </c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>
        <v>5</v>
      </c>
      <c r="BW97" s="356"/>
      <c r="BX97" s="356"/>
      <c r="BY97" s="356"/>
      <c r="BZ97" s="356"/>
      <c r="CA97" s="356"/>
      <c r="CB97" s="356"/>
      <c r="CC97" s="356"/>
      <c r="CD97" s="356"/>
      <c r="CE97" s="356"/>
      <c r="CF97" s="356"/>
      <c r="CG97" s="356"/>
      <c r="CH97" s="356"/>
      <c r="CI97" s="356"/>
      <c r="CJ97" s="356"/>
      <c r="CK97" s="356"/>
      <c r="CL97" s="356">
        <v>6</v>
      </c>
      <c r="CM97" s="356"/>
      <c r="CN97" s="356"/>
      <c r="CO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</row>
    <row r="98" spans="1:105" s="86" customFormat="1" ht="15" customHeight="1">
      <c r="A98" s="377" t="s">
        <v>244</v>
      </c>
      <c r="B98" s="377"/>
      <c r="C98" s="377"/>
      <c r="D98" s="377"/>
      <c r="E98" s="377"/>
      <c r="F98" s="377"/>
      <c r="G98" s="377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87"/>
      <c r="BW98" s="387"/>
      <c r="BX98" s="387"/>
      <c r="BY98" s="387"/>
      <c r="BZ98" s="387"/>
      <c r="CA98" s="387"/>
      <c r="CB98" s="387"/>
      <c r="CC98" s="387"/>
      <c r="CD98" s="387"/>
      <c r="CE98" s="387"/>
      <c r="CF98" s="387"/>
      <c r="CG98" s="387"/>
      <c r="CH98" s="387"/>
      <c r="CI98" s="387"/>
      <c r="CJ98" s="387"/>
      <c r="CK98" s="387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</row>
    <row r="99" spans="1:105" s="86" customFormat="1" ht="15" customHeight="1">
      <c r="A99" s="377"/>
      <c r="B99" s="377"/>
      <c r="C99" s="377"/>
      <c r="D99" s="377"/>
      <c r="E99" s="377"/>
      <c r="F99" s="377"/>
      <c r="G99" s="377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/>
      <c r="U99" s="386"/>
      <c r="V99" s="386"/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</row>
    <row r="100" spans="1:105" s="86" customFormat="1" ht="15" customHeight="1">
      <c r="A100" s="377"/>
      <c r="B100" s="377"/>
      <c r="C100" s="377"/>
      <c r="D100" s="377"/>
      <c r="E100" s="377"/>
      <c r="F100" s="377"/>
      <c r="G100" s="377"/>
      <c r="H100" s="413" t="s">
        <v>280</v>
      </c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414"/>
      <c r="AJ100" s="414"/>
      <c r="AK100" s="414"/>
      <c r="AL100" s="414"/>
      <c r="AM100" s="414"/>
      <c r="AN100" s="414"/>
      <c r="AO100" s="415"/>
      <c r="AP100" s="322" t="s">
        <v>7</v>
      </c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 t="s">
        <v>7</v>
      </c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 t="s">
        <v>7</v>
      </c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>
        <f>CL98</f>
        <v>0</v>
      </c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</row>
    <row r="101" spans="1:105" ht="10.5" customHeight="1"/>
    <row r="102" spans="1:105" s="177" customFormat="1" ht="14.25">
      <c r="A102" s="364" t="s">
        <v>281</v>
      </c>
      <c r="B102" s="364"/>
      <c r="C102" s="364"/>
      <c r="D102" s="364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4"/>
      <c r="AE102" s="364"/>
      <c r="AF102" s="364"/>
      <c r="AG102" s="364"/>
      <c r="AH102" s="364"/>
      <c r="AI102" s="364"/>
      <c r="AJ102" s="364"/>
      <c r="AK102" s="364"/>
      <c r="AL102" s="364"/>
      <c r="AM102" s="364"/>
      <c r="AN102" s="364"/>
      <c r="AO102" s="364"/>
      <c r="AP102" s="364"/>
      <c r="AQ102" s="364"/>
      <c r="AR102" s="364"/>
      <c r="AS102" s="364"/>
      <c r="AT102" s="364"/>
      <c r="AU102" s="364"/>
      <c r="AV102" s="364"/>
      <c r="AW102" s="364"/>
      <c r="AX102" s="364"/>
      <c r="AY102" s="364"/>
      <c r="AZ102" s="364"/>
      <c r="BA102" s="364"/>
      <c r="BB102" s="364"/>
      <c r="BC102" s="364"/>
      <c r="BD102" s="364"/>
      <c r="BE102" s="364"/>
      <c r="BF102" s="364"/>
      <c r="BG102" s="364"/>
      <c r="BH102" s="364"/>
      <c r="BI102" s="364"/>
      <c r="BJ102" s="364"/>
      <c r="BK102" s="364"/>
      <c r="BL102" s="364"/>
      <c r="BM102" s="364"/>
      <c r="BN102" s="364"/>
      <c r="BO102" s="364"/>
      <c r="BP102" s="364"/>
      <c r="BQ102" s="364"/>
      <c r="BR102" s="364"/>
      <c r="BS102" s="364"/>
      <c r="BT102" s="364"/>
      <c r="BU102" s="364"/>
      <c r="BV102" s="364"/>
      <c r="BW102" s="364"/>
      <c r="BX102" s="364"/>
      <c r="BY102" s="364"/>
      <c r="BZ102" s="364"/>
      <c r="CA102" s="364"/>
      <c r="CB102" s="364"/>
      <c r="CC102" s="364"/>
      <c r="CD102" s="364"/>
      <c r="CE102" s="364"/>
      <c r="CF102" s="364"/>
      <c r="CG102" s="364"/>
      <c r="CH102" s="364"/>
      <c r="CI102" s="364"/>
      <c r="CJ102" s="364"/>
      <c r="CK102" s="364"/>
      <c r="CL102" s="364"/>
      <c r="CM102" s="364"/>
      <c r="CN102" s="364"/>
      <c r="CO102" s="364"/>
      <c r="CP102" s="364"/>
      <c r="CQ102" s="364"/>
      <c r="CR102" s="364"/>
      <c r="CS102" s="364"/>
      <c r="CT102" s="364"/>
      <c r="CU102" s="364"/>
      <c r="CV102" s="364"/>
      <c r="CW102" s="364"/>
      <c r="CX102" s="364"/>
      <c r="CY102" s="364"/>
      <c r="CZ102" s="364"/>
      <c r="DA102" s="364"/>
    </row>
    <row r="103" spans="1:105" ht="10.5" customHeight="1"/>
    <row r="104" spans="1:105" s="175" customFormat="1" ht="45" customHeight="1">
      <c r="A104" s="368" t="s">
        <v>220</v>
      </c>
      <c r="B104" s="369"/>
      <c r="C104" s="369"/>
      <c r="D104" s="369"/>
      <c r="E104" s="369"/>
      <c r="F104" s="369"/>
      <c r="G104" s="370"/>
      <c r="H104" s="368" t="s">
        <v>269</v>
      </c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70"/>
      <c r="BD104" s="368" t="s">
        <v>282</v>
      </c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70"/>
      <c r="BT104" s="368" t="s">
        <v>283</v>
      </c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70"/>
      <c r="CJ104" s="368" t="s">
        <v>284</v>
      </c>
      <c r="CK104" s="369"/>
      <c r="CL104" s="369"/>
      <c r="CM104" s="369"/>
      <c r="CN104" s="369"/>
      <c r="CO104" s="369"/>
      <c r="CP104" s="369"/>
      <c r="CQ104" s="369"/>
      <c r="CR104" s="369"/>
      <c r="CS104" s="369"/>
      <c r="CT104" s="369"/>
      <c r="CU104" s="369"/>
      <c r="CV104" s="369"/>
      <c r="CW104" s="369"/>
      <c r="CX104" s="369"/>
      <c r="CY104" s="369"/>
      <c r="CZ104" s="369"/>
      <c r="DA104" s="370"/>
    </row>
    <row r="105" spans="1:105" s="85" customFormat="1" ht="12.75">
      <c r="A105" s="356">
        <v>1</v>
      </c>
      <c r="B105" s="356"/>
      <c r="C105" s="356"/>
      <c r="D105" s="356"/>
      <c r="E105" s="356"/>
      <c r="F105" s="356"/>
      <c r="G105" s="356"/>
      <c r="H105" s="356">
        <v>2</v>
      </c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  <c r="V105" s="356"/>
      <c r="W105" s="356"/>
      <c r="X105" s="356"/>
      <c r="Y105" s="356"/>
      <c r="Z105" s="356"/>
      <c r="AA105" s="356"/>
      <c r="AB105" s="356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>
        <v>3</v>
      </c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>
        <v>4</v>
      </c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>
        <v>5</v>
      </c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</row>
    <row r="106" spans="1:105" s="86" customFormat="1" ht="15" customHeight="1">
      <c r="A106" s="377" t="s">
        <v>244</v>
      </c>
      <c r="B106" s="377"/>
      <c r="C106" s="377"/>
      <c r="D106" s="377"/>
      <c r="E106" s="377"/>
      <c r="F106" s="377"/>
      <c r="G106" s="377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/>
      <c r="AV106" s="386"/>
      <c r="AW106" s="386"/>
      <c r="AX106" s="386"/>
      <c r="AY106" s="386"/>
      <c r="AZ106" s="386"/>
      <c r="BA106" s="386"/>
      <c r="BB106" s="386"/>
      <c r="BC106" s="386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87"/>
      <c r="CK106" s="387"/>
      <c r="CL106" s="387"/>
      <c r="CM106" s="387"/>
      <c r="CN106" s="387"/>
      <c r="CO106" s="387"/>
      <c r="CP106" s="387"/>
      <c r="CQ106" s="387"/>
      <c r="CR106" s="387"/>
      <c r="CS106" s="387"/>
      <c r="CT106" s="387"/>
      <c r="CU106" s="387"/>
      <c r="CV106" s="387"/>
      <c r="CW106" s="387"/>
      <c r="CX106" s="387"/>
      <c r="CY106" s="387"/>
      <c r="CZ106" s="387"/>
      <c r="DA106" s="387"/>
    </row>
    <row r="107" spans="1:105" s="86" customFormat="1" ht="15" customHeight="1">
      <c r="A107" s="377"/>
      <c r="B107" s="377"/>
      <c r="C107" s="377"/>
      <c r="D107" s="377"/>
      <c r="E107" s="377"/>
      <c r="F107" s="377"/>
      <c r="G107" s="377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</row>
    <row r="108" spans="1:105" s="86" customFormat="1" ht="15" customHeight="1">
      <c r="A108" s="377"/>
      <c r="B108" s="377"/>
      <c r="C108" s="377"/>
      <c r="D108" s="377"/>
      <c r="E108" s="377"/>
      <c r="F108" s="377"/>
      <c r="G108" s="377"/>
      <c r="H108" s="340" t="s">
        <v>229</v>
      </c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1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>
        <v>0</v>
      </c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</row>
    <row r="109" spans="1:105" ht="10.5" customHeight="1"/>
    <row r="110" spans="1:105" s="177" customFormat="1" ht="14.25">
      <c r="A110" s="364" t="s">
        <v>285</v>
      </c>
      <c r="B110" s="364"/>
      <c r="C110" s="364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  <c r="V110" s="364"/>
      <c r="W110" s="364"/>
      <c r="X110" s="364"/>
      <c r="Y110" s="364"/>
      <c r="Z110" s="364"/>
      <c r="AA110" s="364"/>
      <c r="AB110" s="364"/>
      <c r="AC110" s="364"/>
      <c r="AD110" s="364"/>
      <c r="AE110" s="364"/>
      <c r="AF110" s="364"/>
      <c r="AG110" s="364"/>
      <c r="AH110" s="364"/>
      <c r="AI110" s="364"/>
      <c r="AJ110" s="364"/>
      <c r="AK110" s="364"/>
      <c r="AL110" s="364"/>
      <c r="AM110" s="364"/>
      <c r="AN110" s="364"/>
      <c r="AO110" s="364"/>
      <c r="AP110" s="364"/>
      <c r="AQ110" s="364"/>
      <c r="AR110" s="364"/>
      <c r="AS110" s="364"/>
      <c r="AT110" s="364"/>
      <c r="AU110" s="364"/>
      <c r="AV110" s="364"/>
      <c r="AW110" s="364"/>
      <c r="AX110" s="364"/>
      <c r="AY110" s="364"/>
      <c r="AZ110" s="364"/>
      <c r="BA110" s="364"/>
      <c r="BB110" s="364"/>
      <c r="BC110" s="364"/>
      <c r="BD110" s="364"/>
      <c r="BE110" s="364"/>
      <c r="BF110" s="364"/>
      <c r="BG110" s="364"/>
      <c r="BH110" s="364"/>
      <c r="BI110" s="364"/>
      <c r="BJ110" s="364"/>
      <c r="BK110" s="364"/>
      <c r="BL110" s="364"/>
      <c r="BM110" s="364"/>
      <c r="BN110" s="364"/>
      <c r="BO110" s="364"/>
      <c r="BP110" s="364"/>
      <c r="BQ110" s="364"/>
      <c r="BR110" s="364"/>
      <c r="BS110" s="364"/>
      <c r="BT110" s="364"/>
      <c r="BU110" s="364"/>
      <c r="BV110" s="364"/>
      <c r="BW110" s="364"/>
      <c r="BX110" s="364"/>
      <c r="BY110" s="364"/>
      <c r="BZ110" s="364"/>
      <c r="CA110" s="364"/>
      <c r="CB110" s="364"/>
      <c r="CC110" s="364"/>
      <c r="CD110" s="364"/>
      <c r="CE110" s="364"/>
      <c r="CF110" s="364"/>
      <c r="CG110" s="364"/>
      <c r="CH110" s="364"/>
      <c r="CI110" s="364"/>
      <c r="CJ110" s="364"/>
      <c r="CK110" s="364"/>
      <c r="CL110" s="364"/>
      <c r="CM110" s="364"/>
      <c r="CN110" s="364"/>
      <c r="CO110" s="364"/>
      <c r="CP110" s="364"/>
      <c r="CQ110" s="364"/>
      <c r="CR110" s="364"/>
      <c r="CS110" s="364"/>
      <c r="CT110" s="364"/>
      <c r="CU110" s="364"/>
      <c r="CV110" s="364"/>
      <c r="CW110" s="364"/>
      <c r="CX110" s="364"/>
      <c r="CY110" s="364"/>
      <c r="CZ110" s="364"/>
      <c r="DA110" s="364"/>
    </row>
    <row r="111" spans="1:105" ht="10.5" customHeight="1"/>
    <row r="112" spans="1:105" s="175" customFormat="1" ht="45" customHeight="1">
      <c r="A112" s="357" t="s">
        <v>220</v>
      </c>
      <c r="B112" s="358"/>
      <c r="C112" s="358"/>
      <c r="D112" s="358"/>
      <c r="E112" s="358"/>
      <c r="F112" s="358"/>
      <c r="G112" s="359"/>
      <c r="H112" s="357" t="s">
        <v>0</v>
      </c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8"/>
      <c r="AN112" s="358"/>
      <c r="AO112" s="359"/>
      <c r="AP112" s="357" t="s">
        <v>286</v>
      </c>
      <c r="AQ112" s="358"/>
      <c r="AR112" s="358"/>
      <c r="AS112" s="358"/>
      <c r="AT112" s="358"/>
      <c r="AU112" s="358"/>
      <c r="AV112" s="358"/>
      <c r="AW112" s="358"/>
      <c r="AX112" s="358"/>
      <c r="AY112" s="358"/>
      <c r="AZ112" s="358"/>
      <c r="BA112" s="358"/>
      <c r="BB112" s="358"/>
      <c r="BC112" s="358"/>
      <c r="BD112" s="358"/>
      <c r="BE112" s="359"/>
      <c r="BF112" s="357" t="s">
        <v>287</v>
      </c>
      <c r="BG112" s="358"/>
      <c r="BH112" s="358"/>
      <c r="BI112" s="358"/>
      <c r="BJ112" s="358"/>
      <c r="BK112" s="358"/>
      <c r="BL112" s="358"/>
      <c r="BM112" s="358"/>
      <c r="BN112" s="358"/>
      <c r="BO112" s="358"/>
      <c r="BP112" s="358"/>
      <c r="BQ112" s="358"/>
      <c r="BR112" s="358"/>
      <c r="BS112" s="358"/>
      <c r="BT112" s="358"/>
      <c r="BU112" s="359"/>
      <c r="BV112" s="357" t="s">
        <v>288</v>
      </c>
      <c r="BW112" s="358"/>
      <c r="BX112" s="358"/>
      <c r="BY112" s="358"/>
      <c r="BZ112" s="358"/>
      <c r="CA112" s="358"/>
      <c r="CB112" s="358"/>
      <c r="CC112" s="358"/>
      <c r="CD112" s="358"/>
      <c r="CE112" s="358"/>
      <c r="CF112" s="358"/>
      <c r="CG112" s="358"/>
      <c r="CH112" s="358"/>
      <c r="CI112" s="358"/>
      <c r="CJ112" s="358"/>
      <c r="CK112" s="359"/>
      <c r="CL112" s="357" t="s">
        <v>289</v>
      </c>
      <c r="CM112" s="358"/>
      <c r="CN112" s="358"/>
      <c r="CO112" s="358"/>
      <c r="CP112" s="358"/>
      <c r="CQ112" s="358"/>
      <c r="CR112" s="358"/>
      <c r="CS112" s="358"/>
      <c r="CT112" s="358"/>
      <c r="CU112" s="358"/>
      <c r="CV112" s="358"/>
      <c r="CW112" s="358"/>
      <c r="CX112" s="358"/>
      <c r="CY112" s="358"/>
      <c r="CZ112" s="358"/>
      <c r="DA112" s="359"/>
    </row>
    <row r="113" spans="1:105" s="85" customFormat="1" ht="12.75">
      <c r="A113" s="356">
        <v>1</v>
      </c>
      <c r="B113" s="356"/>
      <c r="C113" s="356"/>
      <c r="D113" s="356"/>
      <c r="E113" s="356"/>
      <c r="F113" s="356"/>
      <c r="G113" s="356"/>
      <c r="H113" s="356">
        <v>2</v>
      </c>
      <c r="I113" s="356"/>
      <c r="J113" s="356"/>
      <c r="K113" s="356"/>
      <c r="L113" s="356"/>
      <c r="M113" s="356"/>
      <c r="N113" s="356"/>
      <c r="O113" s="356"/>
      <c r="P113" s="356"/>
      <c r="Q113" s="356"/>
      <c r="R113" s="356"/>
      <c r="S113" s="356"/>
      <c r="T113" s="356"/>
      <c r="U113" s="356"/>
      <c r="V113" s="356"/>
      <c r="W113" s="356"/>
      <c r="X113" s="356"/>
      <c r="Y113" s="356"/>
      <c r="Z113" s="356"/>
      <c r="AA113" s="356"/>
      <c r="AB113" s="356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>
        <v>4</v>
      </c>
      <c r="AQ113" s="356"/>
      <c r="AR113" s="356"/>
      <c r="AS113" s="356"/>
      <c r="AT113" s="356"/>
      <c r="AU113" s="356"/>
      <c r="AV113" s="356"/>
      <c r="AW113" s="356"/>
      <c r="AX113" s="356"/>
      <c r="AY113" s="356"/>
      <c r="AZ113" s="356"/>
      <c r="BA113" s="356"/>
      <c r="BB113" s="356"/>
      <c r="BC113" s="356"/>
      <c r="BD113" s="356"/>
      <c r="BE113" s="356"/>
      <c r="BF113" s="356">
        <v>5</v>
      </c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6"/>
      <c r="BU113" s="356"/>
      <c r="BV113" s="356">
        <v>6</v>
      </c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6"/>
      <c r="CI113" s="356"/>
      <c r="CJ113" s="356"/>
      <c r="CK113" s="356"/>
      <c r="CL113" s="356">
        <v>6</v>
      </c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</row>
    <row r="114" spans="1:105" s="86" customFormat="1" ht="15" customHeight="1">
      <c r="A114" s="377" t="s">
        <v>244</v>
      </c>
      <c r="B114" s="377"/>
      <c r="C114" s="377"/>
      <c r="D114" s="377"/>
      <c r="E114" s="377"/>
      <c r="F114" s="377"/>
      <c r="G114" s="377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6"/>
      <c r="U114" s="386"/>
      <c r="V114" s="386"/>
      <c r="W114" s="386"/>
      <c r="X114" s="386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6"/>
      <c r="AL114" s="386"/>
      <c r="AM114" s="386"/>
      <c r="AN114" s="386"/>
      <c r="AO114" s="386"/>
      <c r="AP114" s="322"/>
      <c r="AQ114" s="322"/>
      <c r="AR114" s="322"/>
      <c r="AS114" s="322"/>
      <c r="AT114" s="322"/>
      <c r="AU114" s="322"/>
      <c r="AV114" s="322"/>
      <c r="AW114" s="322"/>
      <c r="AX114" s="322"/>
      <c r="AY114" s="322"/>
      <c r="AZ114" s="322"/>
      <c r="BA114" s="322"/>
      <c r="BB114" s="322"/>
      <c r="BC114" s="322"/>
      <c r="BD114" s="322"/>
      <c r="BE114" s="322"/>
      <c r="BF114" s="322"/>
      <c r="BG114" s="322"/>
      <c r="BH114" s="322"/>
      <c r="BI114" s="322"/>
      <c r="BJ114" s="322"/>
      <c r="BK114" s="322"/>
      <c r="BL114" s="322"/>
      <c r="BM114" s="322"/>
      <c r="BN114" s="322"/>
      <c r="BO114" s="322"/>
      <c r="BP114" s="322"/>
      <c r="BQ114" s="322"/>
      <c r="BR114" s="322"/>
      <c r="BS114" s="322"/>
      <c r="BT114" s="322"/>
      <c r="BU114" s="322"/>
      <c r="BV114" s="322"/>
      <c r="BW114" s="322"/>
      <c r="BX114" s="322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2"/>
      <c r="CI114" s="322"/>
      <c r="CJ114" s="322"/>
      <c r="CK114" s="322"/>
      <c r="CL114" s="322"/>
      <c r="CM114" s="322"/>
      <c r="CN114" s="322"/>
      <c r="CO114" s="322"/>
      <c r="CP114" s="322"/>
      <c r="CQ114" s="322"/>
      <c r="CR114" s="322"/>
      <c r="CS114" s="322"/>
      <c r="CT114" s="322"/>
      <c r="CU114" s="322"/>
      <c r="CV114" s="322"/>
      <c r="CW114" s="322"/>
      <c r="CX114" s="322"/>
      <c r="CY114" s="322"/>
      <c r="CZ114" s="322"/>
      <c r="DA114" s="322"/>
    </row>
    <row r="115" spans="1:105" s="86" customFormat="1" ht="15" customHeight="1">
      <c r="A115" s="377" t="s">
        <v>134</v>
      </c>
      <c r="B115" s="377"/>
      <c r="C115" s="377"/>
      <c r="D115" s="377"/>
      <c r="E115" s="377"/>
      <c r="F115" s="377"/>
      <c r="G115" s="377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  <c r="T115" s="386"/>
      <c r="U115" s="386"/>
      <c r="V115" s="386"/>
      <c r="W115" s="386"/>
      <c r="X115" s="386"/>
      <c r="Y115" s="386"/>
      <c r="Z115" s="386"/>
      <c r="AA115" s="386"/>
      <c r="AB115" s="386"/>
      <c r="AC115" s="386"/>
      <c r="AD115" s="386"/>
      <c r="AE115" s="386"/>
      <c r="AF115" s="386"/>
      <c r="AG115" s="386"/>
      <c r="AH115" s="386"/>
      <c r="AI115" s="386"/>
      <c r="AJ115" s="386"/>
      <c r="AK115" s="386"/>
      <c r="AL115" s="386"/>
      <c r="AM115" s="386"/>
      <c r="AN115" s="386"/>
      <c r="AO115" s="386"/>
      <c r="AP115" s="322"/>
      <c r="AQ115" s="322"/>
      <c r="AR115" s="322"/>
      <c r="AS115" s="322"/>
      <c r="AT115" s="322"/>
      <c r="AU115" s="322"/>
      <c r="AV115" s="322"/>
      <c r="AW115" s="322"/>
      <c r="AX115" s="322"/>
      <c r="AY115" s="322"/>
      <c r="AZ115" s="322"/>
      <c r="BA115" s="322"/>
      <c r="BB115" s="322"/>
      <c r="BC115" s="322"/>
      <c r="BD115" s="322"/>
      <c r="BE115" s="322"/>
      <c r="BF115" s="322"/>
      <c r="BG115" s="322"/>
      <c r="BH115" s="322"/>
      <c r="BI115" s="322"/>
      <c r="BJ115" s="322"/>
      <c r="BK115" s="322"/>
      <c r="BL115" s="322"/>
      <c r="BM115" s="322"/>
      <c r="BN115" s="322"/>
      <c r="BO115" s="322"/>
      <c r="BP115" s="322"/>
      <c r="BQ115" s="322"/>
      <c r="BR115" s="322"/>
      <c r="BS115" s="322"/>
      <c r="BT115" s="322"/>
      <c r="BU115" s="322"/>
      <c r="BV115" s="322"/>
      <c r="BW115" s="322"/>
      <c r="BX115" s="322"/>
      <c r="BY115" s="322"/>
      <c r="BZ115" s="322"/>
      <c r="CA115" s="322"/>
      <c r="CB115" s="322"/>
      <c r="CC115" s="322"/>
      <c r="CD115" s="322"/>
      <c r="CE115" s="322"/>
      <c r="CF115" s="322"/>
      <c r="CG115" s="322"/>
      <c r="CH115" s="322"/>
      <c r="CI115" s="322"/>
      <c r="CJ115" s="322"/>
      <c r="CK115" s="322"/>
      <c r="CL115" s="322"/>
      <c r="CM115" s="322"/>
      <c r="CN115" s="322"/>
      <c r="CO115" s="322"/>
      <c r="CP115" s="322"/>
      <c r="CQ115" s="322"/>
      <c r="CR115" s="322"/>
      <c r="CS115" s="322"/>
      <c r="CT115" s="322"/>
      <c r="CU115" s="322"/>
      <c r="CV115" s="322"/>
      <c r="CW115" s="322"/>
      <c r="CX115" s="322"/>
      <c r="CY115" s="322"/>
      <c r="CZ115" s="322"/>
      <c r="DA115" s="322"/>
    </row>
    <row r="116" spans="1:105" s="86" customFormat="1" ht="15" customHeight="1">
      <c r="A116" s="377"/>
      <c r="B116" s="377"/>
      <c r="C116" s="377"/>
      <c r="D116" s="377"/>
      <c r="E116" s="377"/>
      <c r="F116" s="377"/>
      <c r="G116" s="377"/>
      <c r="H116" s="339" t="s">
        <v>229</v>
      </c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I116" s="340"/>
      <c r="AJ116" s="340"/>
      <c r="AK116" s="340"/>
      <c r="AL116" s="340"/>
      <c r="AM116" s="340"/>
      <c r="AN116" s="340"/>
      <c r="AO116" s="341"/>
      <c r="AP116" s="322" t="s">
        <v>7</v>
      </c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 t="s">
        <v>7</v>
      </c>
      <c r="BG116" s="322"/>
      <c r="BH116" s="322"/>
      <c r="BI116" s="322"/>
      <c r="BJ116" s="322"/>
      <c r="BK116" s="322"/>
      <c r="BL116" s="322"/>
      <c r="BM116" s="322"/>
      <c r="BN116" s="322"/>
      <c r="BO116" s="322"/>
      <c r="BP116" s="322"/>
      <c r="BQ116" s="322"/>
      <c r="BR116" s="322"/>
      <c r="BS116" s="322"/>
      <c r="BT116" s="322"/>
      <c r="BU116" s="322"/>
      <c r="BV116" s="322" t="s">
        <v>7</v>
      </c>
      <c r="BW116" s="322"/>
      <c r="BX116" s="322"/>
      <c r="BY116" s="322"/>
      <c r="BZ116" s="322"/>
      <c r="CA116" s="322"/>
      <c r="CB116" s="322"/>
      <c r="CC116" s="322"/>
      <c r="CD116" s="322"/>
      <c r="CE116" s="322"/>
      <c r="CF116" s="322"/>
      <c r="CG116" s="322"/>
      <c r="CH116" s="322"/>
      <c r="CI116" s="322"/>
      <c r="CJ116" s="322"/>
      <c r="CK116" s="322"/>
      <c r="CL116" s="322">
        <f>CL114+CL115</f>
        <v>0</v>
      </c>
      <c r="CM116" s="322"/>
      <c r="CN116" s="322"/>
      <c r="CO116" s="322"/>
      <c r="CP116" s="322"/>
      <c r="CQ116" s="322"/>
      <c r="CR116" s="322"/>
      <c r="CS116" s="322"/>
      <c r="CT116" s="322"/>
      <c r="CU116" s="322"/>
      <c r="CV116" s="322"/>
      <c r="CW116" s="322"/>
      <c r="CX116" s="322"/>
      <c r="CY116" s="322"/>
      <c r="CZ116" s="322"/>
      <c r="DA116" s="322"/>
    </row>
    <row r="118" spans="1:105" s="177" customFormat="1" ht="14.25">
      <c r="A118" s="364" t="s">
        <v>290</v>
      </c>
      <c r="B118" s="364"/>
      <c r="C118" s="364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  <c r="AJ118" s="364"/>
      <c r="AK118" s="364"/>
      <c r="AL118" s="364"/>
      <c r="AM118" s="364"/>
      <c r="AN118" s="364"/>
      <c r="AO118" s="364"/>
      <c r="AP118" s="364"/>
      <c r="AQ118" s="364"/>
      <c r="AR118" s="364"/>
      <c r="AS118" s="364"/>
      <c r="AT118" s="364"/>
      <c r="AU118" s="364"/>
      <c r="AV118" s="364"/>
      <c r="AW118" s="364"/>
      <c r="AX118" s="364"/>
      <c r="AY118" s="364"/>
      <c r="AZ118" s="364"/>
      <c r="BA118" s="364"/>
      <c r="BB118" s="364"/>
      <c r="BC118" s="364"/>
      <c r="BD118" s="364"/>
      <c r="BE118" s="364"/>
      <c r="BF118" s="364"/>
      <c r="BG118" s="364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4"/>
      <c r="CE118" s="364"/>
      <c r="CF118" s="364"/>
      <c r="CG118" s="364"/>
      <c r="CH118" s="364"/>
      <c r="CI118" s="364"/>
      <c r="CJ118" s="364"/>
      <c r="CK118" s="364"/>
      <c r="CL118" s="364"/>
      <c r="CM118" s="364"/>
      <c r="CN118" s="364"/>
      <c r="CO118" s="364"/>
      <c r="CP118" s="364"/>
      <c r="CQ118" s="364"/>
      <c r="CR118" s="364"/>
      <c r="CS118" s="364"/>
      <c r="CT118" s="364"/>
      <c r="CU118" s="364"/>
      <c r="CV118" s="364"/>
      <c r="CW118" s="364"/>
      <c r="CX118" s="364"/>
      <c r="CY118" s="364"/>
      <c r="CZ118" s="364"/>
      <c r="DA118" s="364"/>
    </row>
    <row r="119" spans="1:105" ht="10.5" customHeight="1"/>
    <row r="120" spans="1:105" s="175" customFormat="1" ht="45" customHeight="1">
      <c r="A120" s="368" t="s">
        <v>220</v>
      </c>
      <c r="B120" s="369"/>
      <c r="C120" s="369"/>
      <c r="D120" s="369"/>
      <c r="E120" s="369"/>
      <c r="F120" s="369"/>
      <c r="G120" s="370"/>
      <c r="H120" s="368" t="s">
        <v>0</v>
      </c>
      <c r="I120" s="369"/>
      <c r="J120" s="369"/>
      <c r="K120" s="369"/>
      <c r="L120" s="369"/>
      <c r="M120" s="369"/>
      <c r="N120" s="369"/>
      <c r="O120" s="369"/>
      <c r="P120" s="369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69"/>
      <c r="AU120" s="369"/>
      <c r="AV120" s="369"/>
      <c r="AW120" s="369"/>
      <c r="AX120" s="369"/>
      <c r="AY120" s="369"/>
      <c r="AZ120" s="369"/>
      <c r="BA120" s="369"/>
      <c r="BB120" s="369"/>
      <c r="BC120" s="370"/>
      <c r="BD120" s="368" t="s">
        <v>291</v>
      </c>
      <c r="BE120" s="369"/>
      <c r="BF120" s="369"/>
      <c r="BG120" s="369"/>
      <c r="BH120" s="369"/>
      <c r="BI120" s="369"/>
      <c r="BJ120" s="369"/>
      <c r="BK120" s="369"/>
      <c r="BL120" s="369"/>
      <c r="BM120" s="369"/>
      <c r="BN120" s="369"/>
      <c r="BO120" s="369"/>
      <c r="BP120" s="369"/>
      <c r="BQ120" s="369"/>
      <c r="BR120" s="369"/>
      <c r="BS120" s="370"/>
      <c r="BT120" s="368" t="s">
        <v>292</v>
      </c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70"/>
      <c r="CJ120" s="368" t="s">
        <v>293</v>
      </c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69"/>
      <c r="CZ120" s="369"/>
      <c r="DA120" s="370"/>
    </row>
    <row r="121" spans="1:105" s="85" customFormat="1" ht="12.75">
      <c r="A121" s="356">
        <v>1</v>
      </c>
      <c r="B121" s="356"/>
      <c r="C121" s="356"/>
      <c r="D121" s="356"/>
      <c r="E121" s="356"/>
      <c r="F121" s="356"/>
      <c r="G121" s="356"/>
      <c r="H121" s="356">
        <v>2</v>
      </c>
      <c r="I121" s="356"/>
      <c r="J121" s="356"/>
      <c r="K121" s="356"/>
      <c r="L121" s="356"/>
      <c r="M121" s="356"/>
      <c r="N121" s="356"/>
      <c r="O121" s="356"/>
      <c r="P121" s="356"/>
      <c r="Q121" s="356"/>
      <c r="R121" s="356"/>
      <c r="S121" s="356"/>
      <c r="T121" s="356"/>
      <c r="U121" s="356"/>
      <c r="V121" s="356"/>
      <c r="W121" s="356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  <c r="AT121" s="356"/>
      <c r="AU121" s="356"/>
      <c r="AV121" s="356"/>
      <c r="AW121" s="356"/>
      <c r="AX121" s="356"/>
      <c r="AY121" s="356"/>
      <c r="AZ121" s="356"/>
      <c r="BA121" s="356"/>
      <c r="BB121" s="356"/>
      <c r="BC121" s="356"/>
      <c r="BD121" s="356">
        <v>4</v>
      </c>
      <c r="BE121" s="356"/>
      <c r="BF121" s="356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6">
        <v>5</v>
      </c>
      <c r="BU121" s="356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6"/>
      <c r="CI121" s="356"/>
      <c r="CJ121" s="356">
        <v>6</v>
      </c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  <c r="CY121" s="356"/>
      <c r="CZ121" s="356"/>
      <c r="DA121" s="356"/>
    </row>
    <row r="122" spans="1:105" s="86" customFormat="1" ht="15" customHeight="1">
      <c r="A122" s="377"/>
      <c r="B122" s="377"/>
      <c r="C122" s="377"/>
      <c r="D122" s="377"/>
      <c r="E122" s="377"/>
      <c r="F122" s="377"/>
      <c r="G122" s="377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  <c r="T122" s="386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2"/>
      <c r="BV122" s="322"/>
      <c r="BW122" s="322"/>
      <c r="BX122" s="322"/>
      <c r="BY122" s="322"/>
      <c r="BZ122" s="322"/>
      <c r="CA122" s="322"/>
      <c r="CB122" s="322"/>
      <c r="CC122" s="322"/>
      <c r="CD122" s="322"/>
      <c r="CE122" s="322"/>
      <c r="CF122" s="322"/>
      <c r="CG122" s="322"/>
      <c r="CH122" s="322"/>
      <c r="CI122" s="322"/>
      <c r="CJ122" s="322"/>
      <c r="CK122" s="322"/>
      <c r="CL122" s="322"/>
      <c r="CM122" s="322"/>
      <c r="CN122" s="322"/>
      <c r="CO122" s="322"/>
      <c r="CP122" s="322"/>
      <c r="CQ122" s="322"/>
      <c r="CR122" s="322"/>
      <c r="CS122" s="322"/>
      <c r="CT122" s="322"/>
      <c r="CU122" s="322"/>
      <c r="CV122" s="322"/>
      <c r="CW122" s="322"/>
      <c r="CX122" s="322"/>
      <c r="CY122" s="322"/>
      <c r="CZ122" s="322"/>
      <c r="DA122" s="322"/>
    </row>
    <row r="123" spans="1:105" s="86" customFormat="1" ht="15" customHeight="1">
      <c r="A123" s="377"/>
      <c r="B123" s="377"/>
      <c r="C123" s="377"/>
      <c r="D123" s="377"/>
      <c r="E123" s="377"/>
      <c r="F123" s="377"/>
      <c r="G123" s="377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22"/>
      <c r="BE123" s="322"/>
      <c r="BF123" s="322"/>
      <c r="BG123" s="322"/>
      <c r="BH123" s="322"/>
      <c r="BI123" s="322"/>
      <c r="BJ123" s="322"/>
      <c r="BK123" s="322"/>
      <c r="BL123" s="322"/>
      <c r="BM123" s="322"/>
      <c r="BN123" s="322"/>
      <c r="BO123" s="322"/>
      <c r="BP123" s="322"/>
      <c r="BQ123" s="322"/>
      <c r="BR123" s="322"/>
      <c r="BS123" s="322"/>
      <c r="BT123" s="322"/>
      <c r="BU123" s="322"/>
      <c r="BV123" s="322"/>
      <c r="BW123" s="322"/>
      <c r="BX123" s="322"/>
      <c r="BY123" s="322"/>
      <c r="BZ123" s="322"/>
      <c r="CA123" s="322"/>
      <c r="CB123" s="322"/>
      <c r="CC123" s="322"/>
      <c r="CD123" s="322"/>
      <c r="CE123" s="322"/>
      <c r="CF123" s="322"/>
      <c r="CG123" s="322"/>
      <c r="CH123" s="322"/>
      <c r="CI123" s="322"/>
      <c r="CJ123" s="322"/>
      <c r="CK123" s="322"/>
      <c r="CL123" s="322"/>
      <c r="CM123" s="322"/>
      <c r="CN123" s="322"/>
      <c r="CO123" s="322"/>
      <c r="CP123" s="322"/>
      <c r="CQ123" s="322"/>
      <c r="CR123" s="322"/>
      <c r="CS123" s="322"/>
      <c r="CT123" s="322"/>
      <c r="CU123" s="322"/>
      <c r="CV123" s="322"/>
      <c r="CW123" s="322"/>
      <c r="CX123" s="322"/>
      <c r="CY123" s="322"/>
      <c r="CZ123" s="322"/>
      <c r="DA123" s="322"/>
    </row>
    <row r="124" spans="1:105" s="86" customFormat="1" ht="15" customHeight="1">
      <c r="A124" s="377"/>
      <c r="B124" s="377"/>
      <c r="C124" s="377"/>
      <c r="D124" s="377"/>
      <c r="E124" s="377"/>
      <c r="F124" s="377"/>
      <c r="G124" s="377"/>
      <c r="H124" s="340" t="s">
        <v>229</v>
      </c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  <c r="AJ124" s="340"/>
      <c r="AK124" s="340"/>
      <c r="AL124" s="340"/>
      <c r="AM124" s="340"/>
      <c r="AN124" s="340"/>
      <c r="AO124" s="340"/>
      <c r="AP124" s="340"/>
      <c r="AQ124" s="340"/>
      <c r="AR124" s="340"/>
      <c r="AS124" s="340"/>
      <c r="AT124" s="340"/>
      <c r="AU124" s="340"/>
      <c r="AV124" s="340"/>
      <c r="AW124" s="340"/>
      <c r="AX124" s="340"/>
      <c r="AY124" s="340"/>
      <c r="AZ124" s="340"/>
      <c r="BA124" s="340"/>
      <c r="BB124" s="340"/>
      <c r="BC124" s="341"/>
      <c r="BD124" s="322" t="s">
        <v>7</v>
      </c>
      <c r="BE124" s="322"/>
      <c r="BF124" s="322"/>
      <c r="BG124" s="322"/>
      <c r="BH124" s="322"/>
      <c r="BI124" s="322"/>
      <c r="BJ124" s="322"/>
      <c r="BK124" s="322"/>
      <c r="BL124" s="322"/>
      <c r="BM124" s="322"/>
      <c r="BN124" s="322"/>
      <c r="BO124" s="322"/>
      <c r="BP124" s="322"/>
      <c r="BQ124" s="322"/>
      <c r="BR124" s="322"/>
      <c r="BS124" s="322"/>
      <c r="BT124" s="322" t="s">
        <v>7</v>
      </c>
      <c r="BU124" s="322"/>
      <c r="BV124" s="322"/>
      <c r="BW124" s="322"/>
      <c r="BX124" s="322"/>
      <c r="BY124" s="322"/>
      <c r="BZ124" s="322"/>
      <c r="CA124" s="322"/>
      <c r="CB124" s="322"/>
      <c r="CC124" s="322"/>
      <c r="CD124" s="322"/>
      <c r="CE124" s="322"/>
      <c r="CF124" s="322"/>
      <c r="CG124" s="322"/>
      <c r="CH124" s="322"/>
      <c r="CI124" s="322"/>
      <c r="CJ124" s="322" t="s">
        <v>7</v>
      </c>
      <c r="CK124" s="322"/>
      <c r="CL124" s="322"/>
      <c r="CM124" s="322"/>
      <c r="CN124" s="322"/>
      <c r="CO124" s="322"/>
      <c r="CP124" s="322"/>
      <c r="CQ124" s="322"/>
      <c r="CR124" s="322"/>
      <c r="CS124" s="322"/>
      <c r="CT124" s="322"/>
      <c r="CU124" s="322"/>
      <c r="CV124" s="322"/>
      <c r="CW124" s="322"/>
      <c r="CX124" s="322"/>
      <c r="CY124" s="322"/>
      <c r="CZ124" s="322"/>
      <c r="DA124" s="322"/>
    </row>
    <row r="126" spans="1:105" s="177" customFormat="1" ht="14.25">
      <c r="A126" s="364" t="s">
        <v>294</v>
      </c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  <c r="V126" s="364"/>
      <c r="W126" s="364"/>
      <c r="X126" s="364"/>
      <c r="Y126" s="364"/>
      <c r="Z126" s="364"/>
      <c r="AA126" s="364"/>
      <c r="AB126" s="364"/>
      <c r="AC126" s="364"/>
      <c r="AD126" s="364"/>
      <c r="AE126" s="364"/>
      <c r="AF126" s="364"/>
      <c r="AG126" s="364"/>
      <c r="AH126" s="364"/>
      <c r="AI126" s="364"/>
      <c r="AJ126" s="364"/>
      <c r="AK126" s="364"/>
      <c r="AL126" s="364"/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64"/>
      <c r="BG126" s="364"/>
      <c r="BH126" s="364"/>
      <c r="BI126" s="364"/>
      <c r="BJ126" s="364"/>
      <c r="BK126" s="364"/>
      <c r="BL126" s="364"/>
      <c r="BM126" s="364"/>
      <c r="BN126" s="364"/>
      <c r="BO126" s="364"/>
      <c r="BP126" s="364"/>
      <c r="BQ126" s="364"/>
      <c r="BR126" s="364"/>
      <c r="BS126" s="364"/>
      <c r="BT126" s="364"/>
      <c r="BU126" s="364"/>
      <c r="BV126" s="364"/>
      <c r="BW126" s="364"/>
      <c r="BX126" s="364"/>
      <c r="BY126" s="364"/>
      <c r="BZ126" s="364"/>
      <c r="CA126" s="364"/>
      <c r="CB126" s="364"/>
      <c r="CC126" s="364"/>
      <c r="CD126" s="364"/>
      <c r="CE126" s="364"/>
      <c r="CF126" s="364"/>
      <c r="CG126" s="364"/>
      <c r="CH126" s="364"/>
      <c r="CI126" s="364"/>
      <c r="CJ126" s="364"/>
      <c r="CK126" s="364"/>
      <c r="CL126" s="364"/>
      <c r="CM126" s="364"/>
      <c r="CN126" s="364"/>
      <c r="CO126" s="364"/>
      <c r="CP126" s="364"/>
      <c r="CQ126" s="364"/>
      <c r="CR126" s="364"/>
      <c r="CS126" s="364"/>
      <c r="CT126" s="364"/>
      <c r="CU126" s="364"/>
      <c r="CV126" s="364"/>
      <c r="CW126" s="364"/>
      <c r="CX126" s="364"/>
      <c r="CY126" s="364"/>
      <c r="CZ126" s="364"/>
      <c r="DA126" s="364"/>
    </row>
    <row r="127" spans="1:105" ht="10.5" customHeight="1"/>
    <row r="128" spans="1:105" s="175" customFormat="1" ht="45" customHeight="1">
      <c r="A128" s="368" t="s">
        <v>220</v>
      </c>
      <c r="B128" s="369"/>
      <c r="C128" s="369"/>
      <c r="D128" s="369"/>
      <c r="E128" s="369"/>
      <c r="F128" s="369"/>
      <c r="G128" s="370"/>
      <c r="H128" s="368" t="s">
        <v>269</v>
      </c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69"/>
      <c r="BB128" s="369"/>
      <c r="BC128" s="370"/>
      <c r="BD128" s="368" t="s">
        <v>295</v>
      </c>
      <c r="BE128" s="369"/>
      <c r="BF128" s="369"/>
      <c r="BG128" s="369"/>
      <c r="BH128" s="369"/>
      <c r="BI128" s="369"/>
      <c r="BJ128" s="369"/>
      <c r="BK128" s="369"/>
      <c r="BL128" s="369"/>
      <c r="BM128" s="369"/>
      <c r="BN128" s="369"/>
      <c r="BO128" s="369"/>
      <c r="BP128" s="369"/>
      <c r="BQ128" s="369"/>
      <c r="BR128" s="369"/>
      <c r="BS128" s="370"/>
      <c r="BT128" s="368" t="s">
        <v>296</v>
      </c>
      <c r="BU128" s="369"/>
      <c r="BV128" s="369"/>
      <c r="BW128" s="369"/>
      <c r="BX128" s="369"/>
      <c r="BY128" s="369"/>
      <c r="BZ128" s="369"/>
      <c r="CA128" s="369"/>
      <c r="CB128" s="369"/>
      <c r="CC128" s="369"/>
      <c r="CD128" s="369"/>
      <c r="CE128" s="369"/>
      <c r="CF128" s="369"/>
      <c r="CG128" s="369"/>
      <c r="CH128" s="369"/>
      <c r="CI128" s="370"/>
      <c r="CJ128" s="368" t="s">
        <v>297</v>
      </c>
      <c r="CK128" s="369"/>
      <c r="CL128" s="369"/>
      <c r="CM128" s="369"/>
      <c r="CN128" s="369"/>
      <c r="CO128" s="369"/>
      <c r="CP128" s="369"/>
      <c r="CQ128" s="369"/>
      <c r="CR128" s="369"/>
      <c r="CS128" s="369"/>
      <c r="CT128" s="369"/>
      <c r="CU128" s="369"/>
      <c r="CV128" s="369"/>
      <c r="CW128" s="369"/>
      <c r="CX128" s="369"/>
      <c r="CY128" s="369"/>
      <c r="CZ128" s="369"/>
      <c r="DA128" s="370"/>
    </row>
    <row r="129" spans="1:105" s="85" customFormat="1" ht="12.75">
      <c r="A129" s="356">
        <v>1</v>
      </c>
      <c r="B129" s="356"/>
      <c r="C129" s="356"/>
      <c r="D129" s="356"/>
      <c r="E129" s="356"/>
      <c r="F129" s="356"/>
      <c r="G129" s="356"/>
      <c r="H129" s="356">
        <v>2</v>
      </c>
      <c r="I129" s="356"/>
      <c r="J129" s="356"/>
      <c r="K129" s="356"/>
      <c r="L129" s="356"/>
      <c r="M129" s="356"/>
      <c r="N129" s="356"/>
      <c r="O129" s="356"/>
      <c r="P129" s="356"/>
      <c r="Q129" s="356"/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56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  <c r="AQ129" s="356"/>
      <c r="AR129" s="356"/>
      <c r="AS129" s="356"/>
      <c r="AT129" s="356"/>
      <c r="AU129" s="356"/>
      <c r="AV129" s="356"/>
      <c r="AW129" s="356"/>
      <c r="AX129" s="356"/>
      <c r="AY129" s="356"/>
      <c r="AZ129" s="356"/>
      <c r="BA129" s="356"/>
      <c r="BB129" s="356"/>
      <c r="BC129" s="356"/>
      <c r="BD129" s="356">
        <v>3</v>
      </c>
      <c r="BE129" s="356"/>
      <c r="BF129" s="356"/>
      <c r="BG129" s="356"/>
      <c r="BH129" s="356"/>
      <c r="BI129" s="356"/>
      <c r="BJ129" s="356"/>
      <c r="BK129" s="356"/>
      <c r="BL129" s="356"/>
      <c r="BM129" s="356"/>
      <c r="BN129" s="356"/>
      <c r="BO129" s="356"/>
      <c r="BP129" s="356"/>
      <c r="BQ129" s="356"/>
      <c r="BR129" s="356"/>
      <c r="BS129" s="356"/>
      <c r="BT129" s="356">
        <v>4</v>
      </c>
      <c r="BU129" s="356"/>
      <c r="BV129" s="356"/>
      <c r="BW129" s="356"/>
      <c r="BX129" s="356"/>
      <c r="BY129" s="356"/>
      <c r="BZ129" s="356"/>
      <c r="CA129" s="356"/>
      <c r="CB129" s="356"/>
      <c r="CC129" s="356"/>
      <c r="CD129" s="356"/>
      <c r="CE129" s="356"/>
      <c r="CF129" s="356"/>
      <c r="CG129" s="356"/>
      <c r="CH129" s="356"/>
      <c r="CI129" s="356"/>
      <c r="CJ129" s="356">
        <v>5</v>
      </c>
      <c r="CK129" s="356"/>
      <c r="CL129" s="356"/>
      <c r="CM129" s="356"/>
      <c r="CN129" s="356"/>
      <c r="CO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  <c r="CY129" s="356"/>
      <c r="CZ129" s="356"/>
      <c r="DA129" s="356"/>
    </row>
    <row r="130" spans="1:105" s="86" customFormat="1" ht="15" customHeight="1">
      <c r="A130" s="377" t="s">
        <v>244</v>
      </c>
      <c r="B130" s="377"/>
      <c r="C130" s="377"/>
      <c r="D130" s="377"/>
      <c r="E130" s="377"/>
      <c r="F130" s="377"/>
      <c r="G130" s="377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  <c r="T130" s="386"/>
      <c r="U130" s="386"/>
      <c r="V130" s="386"/>
      <c r="W130" s="386"/>
      <c r="X130" s="386"/>
      <c r="Y130" s="386"/>
      <c r="Z130" s="386"/>
      <c r="AA130" s="386"/>
      <c r="AB130" s="386"/>
      <c r="AC130" s="386"/>
      <c r="AD130" s="386"/>
      <c r="AE130" s="386"/>
      <c r="AF130" s="386"/>
      <c r="AG130" s="386"/>
      <c r="AH130" s="386"/>
      <c r="AI130" s="386"/>
      <c r="AJ130" s="386"/>
      <c r="AK130" s="386"/>
      <c r="AL130" s="386"/>
      <c r="AM130" s="386"/>
      <c r="AN130" s="386"/>
      <c r="AO130" s="386"/>
      <c r="AP130" s="386"/>
      <c r="AQ130" s="386"/>
      <c r="AR130" s="386"/>
      <c r="AS130" s="386"/>
      <c r="AT130" s="386"/>
      <c r="AU130" s="386"/>
      <c r="AV130" s="386"/>
      <c r="AW130" s="386"/>
      <c r="AX130" s="386"/>
      <c r="AY130" s="386"/>
      <c r="AZ130" s="386"/>
      <c r="BA130" s="386"/>
      <c r="BB130" s="386"/>
      <c r="BC130" s="386"/>
      <c r="BD130" s="322"/>
      <c r="BE130" s="322"/>
      <c r="BF130" s="322"/>
      <c r="BG130" s="322"/>
      <c r="BH130" s="322"/>
      <c r="BI130" s="322"/>
      <c r="BJ130" s="322"/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2"/>
      <c r="BW130" s="322"/>
      <c r="BX130" s="322"/>
      <c r="BY130" s="322"/>
      <c r="BZ130" s="322"/>
      <c r="CA130" s="322"/>
      <c r="CB130" s="322"/>
      <c r="CC130" s="322"/>
      <c r="CD130" s="322"/>
      <c r="CE130" s="322"/>
      <c r="CF130" s="322"/>
      <c r="CG130" s="322"/>
      <c r="CH130" s="322"/>
      <c r="CI130" s="322"/>
      <c r="CJ130" s="322"/>
      <c r="CK130" s="322"/>
      <c r="CL130" s="322"/>
      <c r="CM130" s="322"/>
      <c r="CN130" s="322"/>
      <c r="CO130" s="322"/>
      <c r="CP130" s="322"/>
      <c r="CQ130" s="322"/>
      <c r="CR130" s="322"/>
      <c r="CS130" s="322"/>
      <c r="CT130" s="322"/>
      <c r="CU130" s="322"/>
      <c r="CV130" s="322"/>
      <c r="CW130" s="322"/>
      <c r="CX130" s="322"/>
      <c r="CY130" s="322"/>
      <c r="CZ130" s="322"/>
      <c r="DA130" s="322"/>
    </row>
    <row r="131" spans="1:105" s="86" customFormat="1" ht="15" customHeight="1">
      <c r="A131" s="377"/>
      <c r="B131" s="377"/>
      <c r="C131" s="377"/>
      <c r="D131" s="377"/>
      <c r="E131" s="377"/>
      <c r="F131" s="377"/>
      <c r="G131" s="377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  <c r="T131" s="386"/>
      <c r="U131" s="386"/>
      <c r="V131" s="386"/>
      <c r="W131" s="386"/>
      <c r="X131" s="386"/>
      <c r="Y131" s="386"/>
      <c r="Z131" s="386"/>
      <c r="AA131" s="386"/>
      <c r="AB131" s="386"/>
      <c r="AC131" s="386"/>
      <c r="AD131" s="386"/>
      <c r="AE131" s="386"/>
      <c r="AF131" s="386"/>
      <c r="AG131" s="386"/>
      <c r="AH131" s="386"/>
      <c r="AI131" s="386"/>
      <c r="AJ131" s="386"/>
      <c r="AK131" s="386"/>
      <c r="AL131" s="386"/>
      <c r="AM131" s="386"/>
      <c r="AN131" s="386"/>
      <c r="AO131" s="386"/>
      <c r="AP131" s="386"/>
      <c r="AQ131" s="386"/>
      <c r="AR131" s="386"/>
      <c r="AS131" s="386"/>
      <c r="AT131" s="386"/>
      <c r="AU131" s="386"/>
      <c r="AV131" s="386"/>
      <c r="AW131" s="386"/>
      <c r="AX131" s="386"/>
      <c r="AY131" s="386"/>
      <c r="AZ131" s="386"/>
      <c r="BA131" s="386"/>
      <c r="BB131" s="386"/>
      <c r="BC131" s="386"/>
      <c r="BD131" s="322"/>
      <c r="BE131" s="322"/>
      <c r="BF131" s="322"/>
      <c r="BG131" s="322"/>
      <c r="BH131" s="322"/>
      <c r="BI131" s="322"/>
      <c r="BJ131" s="322"/>
      <c r="BK131" s="322"/>
      <c r="BL131" s="322"/>
      <c r="BM131" s="322"/>
      <c r="BN131" s="322"/>
      <c r="BO131" s="322"/>
      <c r="BP131" s="322"/>
      <c r="BQ131" s="322"/>
      <c r="BR131" s="322"/>
      <c r="BS131" s="322"/>
      <c r="BT131" s="322"/>
      <c r="BU131" s="322"/>
      <c r="BV131" s="322"/>
      <c r="BW131" s="322"/>
      <c r="BX131" s="322"/>
      <c r="BY131" s="322"/>
      <c r="BZ131" s="322"/>
      <c r="CA131" s="322"/>
      <c r="CB131" s="322"/>
      <c r="CC131" s="322"/>
      <c r="CD131" s="322"/>
      <c r="CE131" s="322"/>
      <c r="CF131" s="322"/>
      <c r="CG131" s="322"/>
      <c r="CH131" s="322"/>
      <c r="CI131" s="322"/>
      <c r="CJ131" s="322"/>
      <c r="CK131" s="322"/>
      <c r="CL131" s="322"/>
      <c r="CM131" s="322"/>
      <c r="CN131" s="322"/>
      <c r="CO131" s="322"/>
      <c r="CP131" s="322"/>
      <c r="CQ131" s="322"/>
      <c r="CR131" s="322"/>
      <c r="CS131" s="322"/>
      <c r="CT131" s="322"/>
      <c r="CU131" s="322"/>
      <c r="CV131" s="322"/>
      <c r="CW131" s="322"/>
      <c r="CX131" s="322"/>
      <c r="CY131" s="322"/>
      <c r="CZ131" s="322"/>
      <c r="DA131" s="322"/>
    </row>
    <row r="132" spans="1:105" s="86" customFormat="1" ht="15" customHeight="1">
      <c r="A132" s="324"/>
      <c r="B132" s="325"/>
      <c r="C132" s="325"/>
      <c r="D132" s="325"/>
      <c r="E132" s="325"/>
      <c r="F132" s="325"/>
      <c r="G132" s="326"/>
      <c r="H132" s="378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80"/>
      <c r="BD132" s="330"/>
      <c r="BE132" s="331"/>
      <c r="BF132" s="331"/>
      <c r="BG132" s="331"/>
      <c r="BH132" s="331"/>
      <c r="BI132" s="331"/>
      <c r="BJ132" s="331"/>
      <c r="BK132" s="331"/>
      <c r="BL132" s="331"/>
      <c r="BM132" s="331"/>
      <c r="BN132" s="331"/>
      <c r="BO132" s="331"/>
      <c r="BP132" s="331"/>
      <c r="BQ132" s="331"/>
      <c r="BR132" s="331"/>
      <c r="BS132" s="332"/>
      <c r="BT132" s="322"/>
      <c r="BU132" s="322"/>
      <c r="BV132" s="322"/>
      <c r="BW132" s="322"/>
      <c r="BX132" s="322"/>
      <c r="BY132" s="322"/>
      <c r="BZ132" s="322"/>
      <c r="CA132" s="322"/>
      <c r="CB132" s="322"/>
      <c r="CC132" s="322"/>
      <c r="CD132" s="322"/>
      <c r="CE132" s="322"/>
      <c r="CF132" s="322"/>
      <c r="CG132" s="322"/>
      <c r="CH132" s="322"/>
      <c r="CI132" s="322"/>
      <c r="CJ132" s="330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2"/>
    </row>
    <row r="133" spans="1:105" s="86" customFormat="1" ht="15" customHeight="1">
      <c r="A133" s="377"/>
      <c r="B133" s="377"/>
      <c r="C133" s="377"/>
      <c r="D133" s="377"/>
      <c r="E133" s="377"/>
      <c r="F133" s="377"/>
      <c r="G133" s="377"/>
      <c r="H133" s="340" t="s">
        <v>229</v>
      </c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0"/>
      <c r="AI133" s="340"/>
      <c r="AJ133" s="340"/>
      <c r="AK133" s="340"/>
      <c r="AL133" s="340"/>
      <c r="AM133" s="340"/>
      <c r="AN133" s="340"/>
      <c r="AO133" s="340"/>
      <c r="AP133" s="340"/>
      <c r="AQ133" s="340"/>
      <c r="AR133" s="340"/>
      <c r="AS133" s="340"/>
      <c r="AT133" s="340"/>
      <c r="AU133" s="340"/>
      <c r="AV133" s="340"/>
      <c r="AW133" s="340"/>
      <c r="AX133" s="340"/>
      <c r="AY133" s="340"/>
      <c r="AZ133" s="340"/>
      <c r="BA133" s="340"/>
      <c r="BB133" s="340"/>
      <c r="BC133" s="341"/>
      <c r="BD133" s="322" t="s">
        <v>7</v>
      </c>
      <c r="BE133" s="322"/>
      <c r="BF133" s="322"/>
      <c r="BG133" s="322"/>
      <c r="BH133" s="322"/>
      <c r="BI133" s="322"/>
      <c r="BJ133" s="322"/>
      <c r="BK133" s="322"/>
      <c r="BL133" s="322"/>
      <c r="BM133" s="322"/>
      <c r="BN133" s="322"/>
      <c r="BO133" s="322"/>
      <c r="BP133" s="322"/>
      <c r="BQ133" s="322"/>
      <c r="BR133" s="322"/>
      <c r="BS133" s="322"/>
      <c r="BT133" s="322" t="s">
        <v>7</v>
      </c>
      <c r="BU133" s="322"/>
      <c r="BV133" s="322"/>
      <c r="BW133" s="322"/>
      <c r="BX133" s="322"/>
      <c r="BY133" s="322"/>
      <c r="BZ133" s="322"/>
      <c r="CA133" s="322"/>
      <c r="CB133" s="322"/>
      <c r="CC133" s="322"/>
      <c r="CD133" s="322"/>
      <c r="CE133" s="322"/>
      <c r="CF133" s="322"/>
      <c r="CG133" s="322"/>
      <c r="CH133" s="322"/>
      <c r="CI133" s="322"/>
      <c r="CJ133" s="322">
        <f>SUM(CJ130:DA132)</f>
        <v>0</v>
      </c>
      <c r="CK133" s="322"/>
      <c r="CL133" s="322"/>
      <c r="CM133" s="322"/>
      <c r="CN133" s="322"/>
      <c r="CO133" s="322"/>
      <c r="CP133" s="322"/>
      <c r="CQ133" s="322"/>
      <c r="CR133" s="322"/>
      <c r="CS133" s="322"/>
      <c r="CT133" s="322"/>
      <c r="CU133" s="322"/>
      <c r="CV133" s="322"/>
      <c r="CW133" s="322"/>
      <c r="CX133" s="322"/>
      <c r="CY133" s="322"/>
      <c r="CZ133" s="322"/>
      <c r="DA133" s="322"/>
    </row>
    <row r="135" spans="1:105" s="177" customFormat="1" ht="14.25">
      <c r="A135" s="364" t="s">
        <v>298</v>
      </c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364"/>
      <c r="AP135" s="364"/>
      <c r="AQ135" s="364"/>
      <c r="AR135" s="364"/>
      <c r="AS135" s="364"/>
      <c r="AT135" s="364"/>
      <c r="AU135" s="364"/>
      <c r="AV135" s="364"/>
      <c r="AW135" s="364"/>
      <c r="AX135" s="364"/>
      <c r="AY135" s="364"/>
      <c r="AZ135" s="364"/>
      <c r="BA135" s="364"/>
      <c r="BB135" s="364"/>
      <c r="BC135" s="364"/>
      <c r="BD135" s="364"/>
      <c r="BE135" s="364"/>
      <c r="BF135" s="364"/>
      <c r="BG135" s="364"/>
      <c r="BH135" s="364"/>
      <c r="BI135" s="364"/>
      <c r="BJ135" s="364"/>
      <c r="BK135" s="364"/>
      <c r="BL135" s="364"/>
      <c r="BM135" s="364"/>
      <c r="BN135" s="364"/>
      <c r="BO135" s="364"/>
      <c r="BP135" s="364"/>
      <c r="BQ135" s="364"/>
      <c r="BR135" s="364"/>
      <c r="BS135" s="364"/>
      <c r="BT135" s="364"/>
      <c r="BU135" s="364"/>
      <c r="BV135" s="364"/>
      <c r="BW135" s="364"/>
      <c r="BX135" s="364"/>
      <c r="BY135" s="364"/>
      <c r="BZ135" s="364"/>
      <c r="CA135" s="364"/>
      <c r="CB135" s="364"/>
      <c r="CC135" s="364"/>
      <c r="CD135" s="364"/>
      <c r="CE135" s="364"/>
      <c r="CF135" s="364"/>
      <c r="CG135" s="364"/>
      <c r="CH135" s="364"/>
      <c r="CI135" s="364"/>
      <c r="CJ135" s="364"/>
      <c r="CK135" s="364"/>
      <c r="CL135" s="364"/>
      <c r="CM135" s="364"/>
      <c r="CN135" s="364"/>
      <c r="CO135" s="364"/>
      <c r="CP135" s="364"/>
      <c r="CQ135" s="364"/>
      <c r="CR135" s="364"/>
      <c r="CS135" s="364"/>
      <c r="CT135" s="364"/>
      <c r="CU135" s="364"/>
      <c r="CV135" s="364"/>
      <c r="CW135" s="364"/>
      <c r="CX135" s="364"/>
      <c r="CY135" s="364"/>
      <c r="CZ135" s="364"/>
      <c r="DA135" s="364"/>
    </row>
    <row r="136" spans="1:105" ht="10.5" customHeight="1"/>
    <row r="137" spans="1:105" ht="30" customHeight="1">
      <c r="A137" s="368" t="s">
        <v>220</v>
      </c>
      <c r="B137" s="369"/>
      <c r="C137" s="369"/>
      <c r="D137" s="369"/>
      <c r="E137" s="369"/>
      <c r="F137" s="369"/>
      <c r="G137" s="370"/>
      <c r="H137" s="368" t="s">
        <v>269</v>
      </c>
      <c r="I137" s="369"/>
      <c r="J137" s="369"/>
      <c r="K137" s="369"/>
      <c r="L137" s="369"/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69"/>
      <c r="AU137" s="369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70"/>
      <c r="BT137" s="368" t="s">
        <v>299</v>
      </c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70"/>
      <c r="CJ137" s="368" t="s">
        <v>300</v>
      </c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69"/>
      <c r="CZ137" s="369"/>
      <c r="DA137" s="370"/>
    </row>
    <row r="138" spans="1:105" s="17" customFormat="1" ht="12.75">
      <c r="A138" s="356">
        <v>1</v>
      </c>
      <c r="B138" s="356"/>
      <c r="C138" s="356"/>
      <c r="D138" s="356"/>
      <c r="E138" s="356"/>
      <c r="F138" s="356"/>
      <c r="G138" s="356"/>
      <c r="H138" s="356">
        <v>2</v>
      </c>
      <c r="I138" s="356"/>
      <c r="J138" s="356"/>
      <c r="K138" s="356"/>
      <c r="L138" s="356"/>
      <c r="M138" s="356"/>
      <c r="N138" s="356"/>
      <c r="O138" s="356"/>
      <c r="P138" s="356"/>
      <c r="Q138" s="356"/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56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  <c r="AQ138" s="356"/>
      <c r="AR138" s="356"/>
      <c r="AS138" s="356"/>
      <c r="AT138" s="356"/>
      <c r="AU138" s="356"/>
      <c r="AV138" s="356"/>
      <c r="AW138" s="356"/>
      <c r="AX138" s="356"/>
      <c r="AY138" s="356"/>
      <c r="AZ138" s="356"/>
      <c r="BA138" s="356"/>
      <c r="BB138" s="356"/>
      <c r="BC138" s="356"/>
      <c r="BD138" s="356"/>
      <c r="BE138" s="356"/>
      <c r="BF138" s="356"/>
      <c r="BG138" s="356"/>
      <c r="BH138" s="356"/>
      <c r="BI138" s="356"/>
      <c r="BJ138" s="356"/>
      <c r="BK138" s="356"/>
      <c r="BL138" s="356"/>
      <c r="BM138" s="356"/>
      <c r="BN138" s="356"/>
      <c r="BO138" s="356"/>
      <c r="BP138" s="356"/>
      <c r="BQ138" s="356"/>
      <c r="BR138" s="356"/>
      <c r="BS138" s="356"/>
      <c r="BT138" s="356">
        <v>3</v>
      </c>
      <c r="BU138" s="356"/>
      <c r="BV138" s="356"/>
      <c r="BW138" s="356"/>
      <c r="BX138" s="356"/>
      <c r="BY138" s="356"/>
      <c r="BZ138" s="356"/>
      <c r="CA138" s="356"/>
      <c r="CB138" s="356"/>
      <c r="CC138" s="356"/>
      <c r="CD138" s="356"/>
      <c r="CE138" s="356"/>
      <c r="CF138" s="356"/>
      <c r="CG138" s="356"/>
      <c r="CH138" s="356"/>
      <c r="CI138" s="356"/>
      <c r="CJ138" s="356">
        <v>4</v>
      </c>
      <c r="CK138" s="356"/>
      <c r="CL138" s="356"/>
      <c r="CM138" s="356"/>
      <c r="CN138" s="356"/>
      <c r="CO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  <c r="CY138" s="356"/>
      <c r="CZ138" s="356"/>
      <c r="DA138" s="356"/>
    </row>
    <row r="139" spans="1:105" ht="15" customHeight="1">
      <c r="A139" s="377" t="s">
        <v>244</v>
      </c>
      <c r="B139" s="377"/>
      <c r="C139" s="377"/>
      <c r="D139" s="377"/>
      <c r="E139" s="377"/>
      <c r="F139" s="377"/>
      <c r="G139" s="377"/>
      <c r="H139" s="378" t="s">
        <v>427</v>
      </c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 s="379"/>
      <c r="BP139" s="379"/>
      <c r="BQ139" s="379"/>
      <c r="BR139" s="379"/>
      <c r="BS139" s="380"/>
      <c r="BT139" s="322">
        <v>3</v>
      </c>
      <c r="BU139" s="322"/>
      <c r="BV139" s="322"/>
      <c r="BW139" s="322"/>
      <c r="BX139" s="322"/>
      <c r="BY139" s="322"/>
      <c r="BZ139" s="322"/>
      <c r="CA139" s="322"/>
      <c r="CB139" s="322"/>
      <c r="CC139" s="322"/>
      <c r="CD139" s="322"/>
      <c r="CE139" s="322"/>
      <c r="CF139" s="322"/>
      <c r="CG139" s="322"/>
      <c r="CH139" s="322"/>
      <c r="CI139" s="322"/>
      <c r="CJ139" s="387">
        <v>14148.86</v>
      </c>
      <c r="CK139" s="387"/>
      <c r="CL139" s="387"/>
      <c r="CM139" s="387"/>
      <c r="CN139" s="387"/>
      <c r="CO139" s="387"/>
      <c r="CP139" s="387"/>
      <c r="CQ139" s="387"/>
      <c r="CR139" s="387"/>
      <c r="CS139" s="387"/>
      <c r="CT139" s="387"/>
      <c r="CU139" s="387"/>
      <c r="CV139" s="387"/>
      <c r="CW139" s="387"/>
      <c r="CX139" s="387"/>
      <c r="CY139" s="387"/>
      <c r="CZ139" s="387"/>
      <c r="DA139" s="387"/>
    </row>
    <row r="140" spans="1:105" ht="15" customHeight="1">
      <c r="A140" s="377"/>
      <c r="B140" s="377"/>
      <c r="C140" s="377"/>
      <c r="D140" s="377"/>
      <c r="E140" s="377"/>
      <c r="F140" s="377"/>
      <c r="G140" s="377"/>
      <c r="H140" s="378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80"/>
      <c r="BT140" s="322"/>
      <c r="BU140" s="322"/>
      <c r="BV140" s="322"/>
      <c r="BW140" s="322"/>
      <c r="BX140" s="322"/>
      <c r="BY140" s="322"/>
      <c r="BZ140" s="322"/>
      <c r="CA140" s="322"/>
      <c r="CB140" s="322"/>
      <c r="CC140" s="322"/>
      <c r="CD140" s="322"/>
      <c r="CE140" s="322"/>
      <c r="CF140" s="322"/>
      <c r="CG140" s="322"/>
      <c r="CH140" s="322"/>
      <c r="CI140" s="322"/>
      <c r="CJ140" s="387"/>
      <c r="CK140" s="387"/>
      <c r="CL140" s="387"/>
      <c r="CM140" s="387"/>
      <c r="CN140" s="387"/>
      <c r="CO140" s="387"/>
      <c r="CP140" s="387"/>
      <c r="CQ140" s="387"/>
      <c r="CR140" s="387"/>
      <c r="CS140" s="387"/>
      <c r="CT140" s="387"/>
      <c r="CU140" s="387"/>
      <c r="CV140" s="387"/>
      <c r="CW140" s="387"/>
      <c r="CX140" s="387"/>
      <c r="CY140" s="387"/>
      <c r="CZ140" s="387"/>
      <c r="DA140" s="387"/>
    </row>
    <row r="141" spans="1:105" ht="15" customHeight="1">
      <c r="A141" s="324"/>
      <c r="B141" s="325"/>
      <c r="C141" s="325"/>
      <c r="D141" s="325"/>
      <c r="E141" s="325"/>
      <c r="F141" s="325"/>
      <c r="G141" s="326"/>
      <c r="H141" s="416" t="s">
        <v>229</v>
      </c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  <c r="AA141" s="417"/>
      <c r="AB141" s="417"/>
      <c r="AC141" s="417"/>
      <c r="AD141" s="417"/>
      <c r="AE141" s="417"/>
      <c r="AF141" s="417"/>
      <c r="AG141" s="417"/>
      <c r="AH141" s="417"/>
      <c r="AI141" s="417"/>
      <c r="AJ141" s="417"/>
      <c r="AK141" s="417"/>
      <c r="AL141" s="417"/>
      <c r="AM141" s="417"/>
      <c r="AN141" s="417"/>
      <c r="AO141" s="417"/>
      <c r="AP141" s="417"/>
      <c r="AQ141" s="417"/>
      <c r="AR141" s="417"/>
      <c r="AS141" s="417"/>
      <c r="AT141" s="417"/>
      <c r="AU141" s="417"/>
      <c r="AV141" s="417"/>
      <c r="AW141" s="417"/>
      <c r="AX141" s="417"/>
      <c r="AY141" s="417"/>
      <c r="AZ141" s="417"/>
      <c r="BA141" s="417"/>
      <c r="BB141" s="417"/>
      <c r="BC141" s="417"/>
      <c r="BD141" s="417"/>
      <c r="BE141" s="417"/>
      <c r="BF141" s="417"/>
      <c r="BG141" s="417"/>
      <c r="BH141" s="417"/>
      <c r="BI141" s="417"/>
      <c r="BJ141" s="417"/>
      <c r="BK141" s="417"/>
      <c r="BL141" s="417"/>
      <c r="BM141" s="417"/>
      <c r="BN141" s="417"/>
      <c r="BO141" s="417"/>
      <c r="BP141" s="417"/>
      <c r="BQ141" s="417"/>
      <c r="BR141" s="417"/>
      <c r="BS141" s="418"/>
      <c r="BT141" s="330" t="s">
        <v>7</v>
      </c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2"/>
      <c r="CJ141" s="349">
        <f>SUM(CJ139:CZ140)</f>
        <v>14148.86</v>
      </c>
      <c r="CK141" s="350"/>
      <c r="CL141" s="350"/>
      <c r="CM141" s="350"/>
      <c r="CN141" s="350"/>
      <c r="CO141" s="350"/>
      <c r="CP141" s="350"/>
      <c r="CQ141" s="350"/>
      <c r="CR141" s="350"/>
      <c r="CS141" s="350"/>
      <c r="CT141" s="350"/>
      <c r="CU141" s="350"/>
      <c r="CV141" s="350"/>
      <c r="CW141" s="350"/>
      <c r="CX141" s="350"/>
      <c r="CY141" s="350"/>
      <c r="CZ141" s="350"/>
      <c r="DA141" s="351"/>
    </row>
    <row r="143" spans="1:105" s="177" customFormat="1" ht="28.5" customHeight="1">
      <c r="A143" s="389" t="s">
        <v>301</v>
      </c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89"/>
      <c r="AE143" s="389"/>
      <c r="AF143" s="389"/>
      <c r="AG143" s="389"/>
      <c r="AH143" s="389"/>
      <c r="AI143" s="389"/>
      <c r="AJ143" s="389"/>
      <c r="AK143" s="389"/>
      <c r="AL143" s="389"/>
      <c r="AM143" s="389"/>
      <c r="AN143" s="389"/>
      <c r="AO143" s="389"/>
      <c r="AP143" s="389"/>
      <c r="AQ143" s="389"/>
      <c r="AR143" s="389"/>
      <c r="AS143" s="389"/>
      <c r="AT143" s="389"/>
      <c r="AU143" s="389"/>
      <c r="AV143" s="389"/>
      <c r="AW143" s="389"/>
      <c r="AX143" s="389"/>
      <c r="AY143" s="389"/>
      <c r="AZ143" s="389"/>
      <c r="BA143" s="389"/>
      <c r="BB143" s="389"/>
      <c r="BC143" s="389"/>
      <c r="BD143" s="389"/>
      <c r="BE143" s="389"/>
      <c r="BF143" s="389"/>
      <c r="BG143" s="389"/>
      <c r="BH143" s="389"/>
      <c r="BI143" s="389"/>
      <c r="BJ143" s="389"/>
      <c r="BK143" s="389"/>
      <c r="BL143" s="389"/>
      <c r="BM143" s="389"/>
      <c r="BN143" s="389"/>
      <c r="BO143" s="389"/>
      <c r="BP143" s="389"/>
      <c r="BQ143" s="389"/>
      <c r="BR143" s="389"/>
      <c r="BS143" s="389"/>
      <c r="BT143" s="389"/>
      <c r="BU143" s="389"/>
      <c r="BV143" s="389"/>
      <c r="BW143" s="389"/>
      <c r="BX143" s="389"/>
      <c r="BY143" s="389"/>
      <c r="BZ143" s="389"/>
      <c r="CA143" s="389"/>
      <c r="CB143" s="389"/>
      <c r="CC143" s="389"/>
      <c r="CD143" s="389"/>
      <c r="CE143" s="389"/>
      <c r="CF143" s="389"/>
      <c r="CG143" s="389"/>
      <c r="CH143" s="389"/>
      <c r="CI143" s="389"/>
      <c r="CJ143" s="389"/>
      <c r="CK143" s="389"/>
      <c r="CL143" s="389"/>
      <c r="CM143" s="389"/>
      <c r="CN143" s="389"/>
      <c r="CO143" s="389"/>
      <c r="CP143" s="389"/>
      <c r="CQ143" s="389"/>
      <c r="CR143" s="389"/>
      <c r="CS143" s="389"/>
      <c r="CT143" s="389"/>
      <c r="CU143" s="389"/>
      <c r="CV143" s="389"/>
      <c r="CW143" s="389"/>
      <c r="CX143" s="389"/>
      <c r="CY143" s="389"/>
      <c r="CZ143" s="389"/>
      <c r="DA143" s="389"/>
    </row>
    <row r="144" spans="1:105" ht="10.5" customHeight="1"/>
    <row r="145" spans="1:105" s="175" customFormat="1" ht="30" customHeight="1">
      <c r="A145" s="368" t="s">
        <v>220</v>
      </c>
      <c r="B145" s="369"/>
      <c r="C145" s="369"/>
      <c r="D145" s="369"/>
      <c r="E145" s="369"/>
      <c r="F145" s="369"/>
      <c r="G145" s="370"/>
      <c r="H145" s="368" t="s">
        <v>269</v>
      </c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  <c r="AC145" s="369"/>
      <c r="AD145" s="369"/>
      <c r="AE145" s="369"/>
      <c r="AF145" s="369"/>
      <c r="AG145" s="369"/>
      <c r="AH145" s="369"/>
      <c r="AI145" s="369"/>
      <c r="AJ145" s="369"/>
      <c r="AK145" s="369"/>
      <c r="AL145" s="369"/>
      <c r="AM145" s="369"/>
      <c r="AN145" s="369"/>
      <c r="AO145" s="369"/>
      <c r="AP145" s="369"/>
      <c r="AQ145" s="369"/>
      <c r="AR145" s="369"/>
      <c r="AS145" s="369"/>
      <c r="AT145" s="369"/>
      <c r="AU145" s="369"/>
      <c r="AV145" s="369"/>
      <c r="AW145" s="369"/>
      <c r="AX145" s="369"/>
      <c r="AY145" s="369"/>
      <c r="AZ145" s="369"/>
      <c r="BA145" s="369"/>
      <c r="BB145" s="369"/>
      <c r="BC145" s="370"/>
      <c r="BD145" s="368" t="s">
        <v>291</v>
      </c>
      <c r="BE145" s="369"/>
      <c r="BF145" s="369"/>
      <c r="BG145" s="369"/>
      <c r="BH145" s="369"/>
      <c r="BI145" s="369"/>
      <c r="BJ145" s="369"/>
      <c r="BK145" s="369"/>
      <c r="BL145" s="369"/>
      <c r="BM145" s="369"/>
      <c r="BN145" s="369"/>
      <c r="BO145" s="369"/>
      <c r="BP145" s="369"/>
      <c r="BQ145" s="369"/>
      <c r="BR145" s="369"/>
      <c r="BS145" s="370"/>
      <c r="BT145" s="368" t="s">
        <v>302</v>
      </c>
      <c r="BU145" s="369"/>
      <c r="BV145" s="369"/>
      <c r="BW145" s="369"/>
      <c r="BX145" s="369"/>
      <c r="BY145" s="369"/>
      <c r="BZ145" s="369"/>
      <c r="CA145" s="369"/>
      <c r="CB145" s="369"/>
      <c r="CC145" s="369"/>
      <c r="CD145" s="369"/>
      <c r="CE145" s="369"/>
      <c r="CF145" s="369"/>
      <c r="CG145" s="369"/>
      <c r="CH145" s="369"/>
      <c r="CI145" s="370"/>
      <c r="CJ145" s="368" t="s">
        <v>303</v>
      </c>
      <c r="CK145" s="369"/>
      <c r="CL145" s="369"/>
      <c r="CM145" s="369"/>
      <c r="CN145" s="369"/>
      <c r="CO145" s="369"/>
      <c r="CP145" s="369"/>
      <c r="CQ145" s="369"/>
      <c r="CR145" s="369"/>
      <c r="CS145" s="369"/>
      <c r="CT145" s="369"/>
      <c r="CU145" s="369"/>
      <c r="CV145" s="369"/>
      <c r="CW145" s="369"/>
      <c r="CX145" s="369"/>
      <c r="CY145" s="369"/>
      <c r="CZ145" s="369"/>
      <c r="DA145" s="370"/>
    </row>
    <row r="146" spans="1:105" s="85" customFormat="1" ht="12.75">
      <c r="A146" s="356"/>
      <c r="B146" s="356"/>
      <c r="C146" s="356"/>
      <c r="D146" s="356"/>
      <c r="E146" s="356"/>
      <c r="F146" s="356"/>
      <c r="G146" s="356"/>
      <c r="H146" s="356">
        <v>1</v>
      </c>
      <c r="I146" s="356"/>
      <c r="J146" s="356"/>
      <c r="K146" s="356"/>
      <c r="L146" s="356"/>
      <c r="M146" s="356"/>
      <c r="N146" s="356"/>
      <c r="O146" s="356"/>
      <c r="P146" s="356"/>
      <c r="Q146" s="356"/>
      <c r="R146" s="356"/>
      <c r="S146" s="356"/>
      <c r="T146" s="356"/>
      <c r="U146" s="356"/>
      <c r="V146" s="356"/>
      <c r="W146" s="356"/>
      <c r="X146" s="356"/>
      <c r="Y146" s="356"/>
      <c r="Z146" s="356"/>
      <c r="AA146" s="356"/>
      <c r="AB146" s="356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  <c r="AQ146" s="356"/>
      <c r="AR146" s="356"/>
      <c r="AS146" s="356"/>
      <c r="AT146" s="356"/>
      <c r="AU146" s="356"/>
      <c r="AV146" s="356"/>
      <c r="AW146" s="356"/>
      <c r="AX146" s="356"/>
      <c r="AY146" s="356"/>
      <c r="AZ146" s="356"/>
      <c r="BA146" s="356"/>
      <c r="BB146" s="356"/>
      <c r="BC146" s="356"/>
      <c r="BD146" s="356">
        <v>2</v>
      </c>
      <c r="BE146" s="356"/>
      <c r="BF146" s="356"/>
      <c r="BG146" s="356"/>
      <c r="BH146" s="356"/>
      <c r="BI146" s="356"/>
      <c r="BJ146" s="356"/>
      <c r="BK146" s="356"/>
      <c r="BL146" s="356"/>
      <c r="BM146" s="356"/>
      <c r="BN146" s="356"/>
      <c r="BO146" s="356"/>
      <c r="BP146" s="356"/>
      <c r="BQ146" s="356"/>
      <c r="BR146" s="356"/>
      <c r="BS146" s="356"/>
      <c r="BT146" s="356">
        <v>3</v>
      </c>
      <c r="BU146" s="356"/>
      <c r="BV146" s="356"/>
      <c r="BW146" s="356"/>
      <c r="BX146" s="356"/>
      <c r="BY146" s="356"/>
      <c r="BZ146" s="356"/>
      <c r="CA146" s="356"/>
      <c r="CB146" s="356"/>
      <c r="CC146" s="356"/>
      <c r="CD146" s="356"/>
      <c r="CE146" s="356"/>
      <c r="CF146" s="356"/>
      <c r="CG146" s="356"/>
      <c r="CH146" s="356"/>
      <c r="CI146" s="356"/>
      <c r="CJ146" s="356">
        <v>4</v>
      </c>
      <c r="CK146" s="356"/>
      <c r="CL146" s="356"/>
      <c r="CM146" s="356"/>
      <c r="CN146" s="356"/>
      <c r="CO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  <c r="CY146" s="356"/>
      <c r="CZ146" s="356"/>
      <c r="DA146" s="356"/>
    </row>
    <row r="147" spans="1:105" s="86" customFormat="1" ht="15" customHeight="1">
      <c r="A147" s="377" t="s">
        <v>244</v>
      </c>
      <c r="B147" s="377"/>
      <c r="C147" s="377"/>
      <c r="D147" s="377"/>
      <c r="E147" s="377"/>
      <c r="F147" s="377"/>
      <c r="G147" s="377"/>
      <c r="H147" s="386" t="s">
        <v>466</v>
      </c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  <c r="W147" s="386"/>
      <c r="X147" s="386"/>
      <c r="Y147" s="386"/>
      <c r="Z147" s="386"/>
      <c r="AA147" s="386"/>
      <c r="AB147" s="386"/>
      <c r="AC147" s="386"/>
      <c r="AD147" s="386"/>
      <c r="AE147" s="386"/>
      <c r="AF147" s="386"/>
      <c r="AG147" s="386"/>
      <c r="AH147" s="386"/>
      <c r="AI147" s="386"/>
      <c r="AJ147" s="386"/>
      <c r="AK147" s="386"/>
      <c r="AL147" s="386"/>
      <c r="AM147" s="386"/>
      <c r="AN147" s="386"/>
      <c r="AO147" s="386"/>
      <c r="AP147" s="386"/>
      <c r="AQ147" s="386"/>
      <c r="AR147" s="386"/>
      <c r="AS147" s="386"/>
      <c r="AT147" s="386"/>
      <c r="AU147" s="386"/>
      <c r="AV147" s="386"/>
      <c r="AW147" s="386"/>
      <c r="AX147" s="386"/>
      <c r="AY147" s="386"/>
      <c r="AZ147" s="386"/>
      <c r="BA147" s="386"/>
      <c r="BB147" s="386"/>
      <c r="BC147" s="386"/>
      <c r="BD147" s="322">
        <v>1</v>
      </c>
      <c r="BE147" s="322"/>
      <c r="BF147" s="322"/>
      <c r="BG147" s="322"/>
      <c r="BH147" s="322"/>
      <c r="BI147" s="322"/>
      <c r="BJ147" s="322"/>
      <c r="BK147" s="322"/>
      <c r="BL147" s="322"/>
      <c r="BM147" s="322"/>
      <c r="BN147" s="322"/>
      <c r="BO147" s="322"/>
      <c r="BP147" s="322"/>
      <c r="BQ147" s="322"/>
      <c r="BR147" s="322"/>
      <c r="BS147" s="322"/>
      <c r="BT147" s="322">
        <v>1</v>
      </c>
      <c r="BU147" s="322"/>
      <c r="BV147" s="322"/>
      <c r="BW147" s="322"/>
      <c r="BX147" s="322"/>
      <c r="BY147" s="322"/>
      <c r="BZ147" s="322"/>
      <c r="CA147" s="322"/>
      <c r="CB147" s="322"/>
      <c r="CC147" s="322"/>
      <c r="CD147" s="322"/>
      <c r="CE147" s="322"/>
      <c r="CF147" s="322"/>
      <c r="CG147" s="322"/>
      <c r="CH147" s="322"/>
      <c r="CI147" s="322"/>
      <c r="CJ147" s="322">
        <v>20000</v>
      </c>
      <c r="CK147" s="322"/>
      <c r="CL147" s="322"/>
      <c r="CM147" s="322"/>
      <c r="CN147" s="322"/>
      <c r="CO147" s="322"/>
      <c r="CP147" s="322"/>
      <c r="CQ147" s="322"/>
      <c r="CR147" s="322"/>
      <c r="CS147" s="322"/>
      <c r="CT147" s="322"/>
      <c r="CU147" s="322"/>
      <c r="CV147" s="322"/>
      <c r="CW147" s="322"/>
      <c r="CX147" s="322"/>
      <c r="CY147" s="322"/>
      <c r="CZ147" s="322"/>
      <c r="DA147" s="322"/>
    </row>
    <row r="148" spans="1:105" s="86" customFormat="1" ht="15" customHeight="1">
      <c r="A148" s="377" t="s">
        <v>134</v>
      </c>
      <c r="B148" s="377"/>
      <c r="C148" s="377"/>
      <c r="D148" s="377"/>
      <c r="E148" s="377"/>
      <c r="F148" s="377"/>
      <c r="G148" s="377"/>
      <c r="H148" s="386" t="s">
        <v>437</v>
      </c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6"/>
      <c r="AA148" s="386"/>
      <c r="AB148" s="386"/>
      <c r="AC148" s="386"/>
      <c r="AD148" s="386"/>
      <c r="AE148" s="386"/>
      <c r="AF148" s="386"/>
      <c r="AG148" s="386"/>
      <c r="AH148" s="386"/>
      <c r="AI148" s="386"/>
      <c r="AJ148" s="386"/>
      <c r="AK148" s="386"/>
      <c r="AL148" s="386"/>
      <c r="AM148" s="386"/>
      <c r="AN148" s="386"/>
      <c r="AO148" s="386"/>
      <c r="AP148" s="386"/>
      <c r="AQ148" s="386"/>
      <c r="AR148" s="386"/>
      <c r="AS148" s="386"/>
      <c r="AT148" s="386"/>
      <c r="AU148" s="386"/>
      <c r="AV148" s="386"/>
      <c r="AW148" s="386"/>
      <c r="AX148" s="386"/>
      <c r="AY148" s="386"/>
      <c r="AZ148" s="386"/>
      <c r="BA148" s="386"/>
      <c r="BB148" s="386"/>
      <c r="BC148" s="386"/>
      <c r="BD148" s="322">
        <f>CJ148/BT148</f>
        <v>300</v>
      </c>
      <c r="BE148" s="322"/>
      <c r="BF148" s="322"/>
      <c r="BG148" s="322"/>
      <c r="BH148" s="322"/>
      <c r="BI148" s="322"/>
      <c r="BJ148" s="322"/>
      <c r="BK148" s="322"/>
      <c r="BL148" s="322"/>
      <c r="BM148" s="322"/>
      <c r="BN148" s="322"/>
      <c r="BO148" s="322"/>
      <c r="BP148" s="322"/>
      <c r="BQ148" s="322"/>
      <c r="BR148" s="322"/>
      <c r="BS148" s="322"/>
      <c r="BT148" s="322">
        <v>200</v>
      </c>
      <c r="BU148" s="322"/>
      <c r="BV148" s="322"/>
      <c r="BW148" s="322"/>
      <c r="BX148" s="322"/>
      <c r="BY148" s="322"/>
      <c r="BZ148" s="322"/>
      <c r="CA148" s="322"/>
      <c r="CB148" s="322"/>
      <c r="CC148" s="322"/>
      <c r="CD148" s="322"/>
      <c r="CE148" s="322"/>
      <c r="CF148" s="322"/>
      <c r="CG148" s="322"/>
      <c r="CH148" s="322"/>
      <c r="CI148" s="322"/>
      <c r="CJ148" s="322">
        <v>60000</v>
      </c>
      <c r="CK148" s="322"/>
      <c r="CL148" s="322"/>
      <c r="CM148" s="322"/>
      <c r="CN148" s="322"/>
      <c r="CO148" s="322"/>
      <c r="CP148" s="322"/>
      <c r="CQ148" s="322"/>
      <c r="CR148" s="322"/>
      <c r="CS148" s="322"/>
      <c r="CT148" s="322"/>
      <c r="CU148" s="322"/>
      <c r="CV148" s="322"/>
      <c r="CW148" s="322"/>
      <c r="CX148" s="322"/>
      <c r="CY148" s="322"/>
      <c r="CZ148" s="322"/>
      <c r="DA148" s="322"/>
    </row>
    <row r="149" spans="1:105" s="86" customFormat="1" ht="15" customHeight="1">
      <c r="A149" s="377" t="s">
        <v>135</v>
      </c>
      <c r="B149" s="377"/>
      <c r="C149" s="377"/>
      <c r="D149" s="377"/>
      <c r="E149" s="377"/>
      <c r="F149" s="377"/>
      <c r="G149" s="377"/>
      <c r="H149" s="386" t="s">
        <v>467</v>
      </c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6"/>
      <c r="X149" s="386"/>
      <c r="Y149" s="386"/>
      <c r="Z149" s="386"/>
      <c r="AA149" s="386"/>
      <c r="AB149" s="386"/>
      <c r="AC149" s="386"/>
      <c r="AD149" s="386"/>
      <c r="AE149" s="386"/>
      <c r="AF149" s="386"/>
      <c r="AG149" s="386"/>
      <c r="AH149" s="386"/>
      <c r="AI149" s="386"/>
      <c r="AJ149" s="386"/>
      <c r="AK149" s="386"/>
      <c r="AL149" s="386"/>
      <c r="AM149" s="386"/>
      <c r="AN149" s="386"/>
      <c r="AO149" s="386"/>
      <c r="AP149" s="386"/>
      <c r="AQ149" s="386"/>
      <c r="AR149" s="386"/>
      <c r="AS149" s="386"/>
      <c r="AT149" s="386"/>
      <c r="AU149" s="386"/>
      <c r="AV149" s="386"/>
      <c r="AW149" s="386"/>
      <c r="AX149" s="386"/>
      <c r="AY149" s="386"/>
      <c r="AZ149" s="386"/>
      <c r="BA149" s="386"/>
      <c r="BB149" s="386"/>
      <c r="BC149" s="386"/>
      <c r="BD149" s="322">
        <f>CJ149/BT149</f>
        <v>400</v>
      </c>
      <c r="BE149" s="322"/>
      <c r="BF149" s="322"/>
      <c r="BG149" s="322"/>
      <c r="BH149" s="322"/>
      <c r="BI149" s="322"/>
      <c r="BJ149" s="322"/>
      <c r="BK149" s="322"/>
      <c r="BL149" s="322"/>
      <c r="BM149" s="322"/>
      <c r="BN149" s="322"/>
      <c r="BO149" s="322"/>
      <c r="BP149" s="322"/>
      <c r="BQ149" s="322"/>
      <c r="BR149" s="322"/>
      <c r="BS149" s="322"/>
      <c r="BT149" s="322">
        <v>150</v>
      </c>
      <c r="BU149" s="322"/>
      <c r="BV149" s="322"/>
      <c r="BW149" s="322"/>
      <c r="BX149" s="322"/>
      <c r="BY149" s="322"/>
      <c r="BZ149" s="322"/>
      <c r="CA149" s="322"/>
      <c r="CB149" s="322"/>
      <c r="CC149" s="322"/>
      <c r="CD149" s="322"/>
      <c r="CE149" s="322"/>
      <c r="CF149" s="322"/>
      <c r="CG149" s="322"/>
      <c r="CH149" s="322"/>
      <c r="CI149" s="322"/>
      <c r="CJ149" s="322">
        <v>60000</v>
      </c>
      <c r="CK149" s="322"/>
      <c r="CL149" s="322"/>
      <c r="CM149" s="322"/>
      <c r="CN149" s="322"/>
      <c r="CO149" s="322"/>
      <c r="CP149" s="322"/>
      <c r="CQ149" s="322"/>
      <c r="CR149" s="322"/>
      <c r="CS149" s="322"/>
      <c r="CT149" s="322"/>
      <c r="CU149" s="322"/>
      <c r="CV149" s="322"/>
      <c r="CW149" s="322"/>
      <c r="CX149" s="322"/>
      <c r="CY149" s="322"/>
      <c r="CZ149" s="322"/>
      <c r="DA149" s="322"/>
    </row>
    <row r="150" spans="1:105" s="86" customFormat="1" ht="15" customHeight="1">
      <c r="A150" s="377"/>
      <c r="B150" s="377"/>
      <c r="C150" s="377"/>
      <c r="D150" s="377"/>
      <c r="E150" s="377"/>
      <c r="F150" s="377"/>
      <c r="G150" s="377"/>
      <c r="H150" s="340" t="s">
        <v>229</v>
      </c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  <c r="AD150" s="340"/>
      <c r="AE150" s="340"/>
      <c r="AF150" s="340"/>
      <c r="AG150" s="340"/>
      <c r="AH150" s="340"/>
      <c r="AI150" s="340"/>
      <c r="AJ150" s="340"/>
      <c r="AK150" s="340"/>
      <c r="AL150" s="340"/>
      <c r="AM150" s="340"/>
      <c r="AN150" s="340"/>
      <c r="AO150" s="340"/>
      <c r="AP150" s="340"/>
      <c r="AQ150" s="340"/>
      <c r="AR150" s="340"/>
      <c r="AS150" s="340"/>
      <c r="AT150" s="340"/>
      <c r="AU150" s="340"/>
      <c r="AV150" s="340"/>
      <c r="AW150" s="340"/>
      <c r="AX150" s="340"/>
      <c r="AY150" s="340"/>
      <c r="AZ150" s="340"/>
      <c r="BA150" s="340"/>
      <c r="BB150" s="340"/>
      <c r="BC150" s="341"/>
      <c r="BD150" s="322"/>
      <c r="BE150" s="322"/>
      <c r="BF150" s="322"/>
      <c r="BG150" s="322"/>
      <c r="BH150" s="322"/>
      <c r="BI150" s="322"/>
      <c r="BJ150" s="322"/>
      <c r="BK150" s="322"/>
      <c r="BL150" s="322"/>
      <c r="BM150" s="322"/>
      <c r="BN150" s="322"/>
      <c r="BO150" s="322"/>
      <c r="BP150" s="322"/>
      <c r="BQ150" s="322"/>
      <c r="BR150" s="322"/>
      <c r="BS150" s="322"/>
      <c r="BT150" s="322" t="s">
        <v>7</v>
      </c>
      <c r="BU150" s="322"/>
      <c r="BV150" s="322"/>
      <c r="BW150" s="322"/>
      <c r="BX150" s="322"/>
      <c r="BY150" s="322"/>
      <c r="BZ150" s="322"/>
      <c r="CA150" s="322"/>
      <c r="CB150" s="322"/>
      <c r="CC150" s="322"/>
      <c r="CD150" s="322"/>
      <c r="CE150" s="322"/>
      <c r="CF150" s="322"/>
      <c r="CG150" s="322"/>
      <c r="CH150" s="322"/>
      <c r="CI150" s="322"/>
      <c r="CJ150" s="322">
        <f>SUM(CJ147:CZ149)</f>
        <v>140000</v>
      </c>
      <c r="CK150" s="322"/>
      <c r="CL150" s="322"/>
      <c r="CM150" s="322"/>
      <c r="CN150" s="322"/>
      <c r="CO150" s="322"/>
      <c r="CP150" s="322"/>
      <c r="CQ150" s="322"/>
      <c r="CR150" s="322"/>
      <c r="CS150" s="322"/>
      <c r="CT150" s="322"/>
      <c r="CU150" s="322"/>
      <c r="CV150" s="322"/>
      <c r="CW150" s="322"/>
      <c r="CX150" s="322"/>
      <c r="CY150" s="322"/>
      <c r="CZ150" s="322"/>
      <c r="DA150" s="322"/>
    </row>
    <row r="151" spans="1:105" ht="12" customHeight="1">
      <c r="CO151" s="168">
        <f>CJ150+CJ141+CE62</f>
        <v>174148.86</v>
      </c>
    </row>
    <row r="152" spans="1:105" ht="11.25" customHeight="1">
      <c r="CO152" s="168"/>
    </row>
    <row r="153" spans="1:105" ht="12" customHeight="1">
      <c r="CO153" s="169"/>
    </row>
  </sheetData>
  <mergeCells count="444">
    <mergeCell ref="A147:G147"/>
    <mergeCell ref="H147:BC147"/>
    <mergeCell ref="BD147:BS147"/>
    <mergeCell ref="BT147:CI147"/>
    <mergeCell ref="CJ147:DA147"/>
    <mergeCell ref="A5:F5"/>
    <mergeCell ref="G5:AD5"/>
    <mergeCell ref="AE5:BC5"/>
    <mergeCell ref="BD5:BS5"/>
    <mergeCell ref="BT5:CI5"/>
    <mergeCell ref="CJ5:DA5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2:DA2"/>
    <mergeCell ref="A4:F4"/>
    <mergeCell ref="G4:AD4"/>
    <mergeCell ref="AE4:BC4"/>
    <mergeCell ref="BD4:BS4"/>
    <mergeCell ref="BT4:CI4"/>
    <mergeCell ref="CJ4:DA4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2:G62"/>
    <mergeCell ref="H62:BC62"/>
    <mergeCell ref="BD62:BS62"/>
    <mergeCell ref="BT62:CD62"/>
    <mergeCell ref="CE62:DA62"/>
    <mergeCell ref="A61:G61"/>
    <mergeCell ref="H61:BC61"/>
    <mergeCell ref="BD61:BS61"/>
    <mergeCell ref="BT61:CD61"/>
    <mergeCell ref="CE61:DA61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X78:DA78"/>
    <mergeCell ref="A80:AO80"/>
    <mergeCell ref="AP80:DA80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6:G86"/>
    <mergeCell ref="H86:BC86"/>
    <mergeCell ref="BD86:BS86"/>
    <mergeCell ref="BT86:CI86"/>
    <mergeCell ref="CJ86:DA86"/>
    <mergeCell ref="CL96:DA96"/>
    <mergeCell ref="A97:G97"/>
    <mergeCell ref="H97:AO97"/>
    <mergeCell ref="AP97:BE97"/>
    <mergeCell ref="BF97:BU97"/>
    <mergeCell ref="BV97:CK97"/>
    <mergeCell ref="CL97:DA97"/>
    <mergeCell ref="A88:DA88"/>
    <mergeCell ref="X90:DA90"/>
    <mergeCell ref="A92:AO92"/>
    <mergeCell ref="AP92:DA92"/>
    <mergeCell ref="A94:DA94"/>
    <mergeCell ref="A96:G96"/>
    <mergeCell ref="H96:AO96"/>
    <mergeCell ref="AP96:BE96"/>
    <mergeCell ref="BF96:BU96"/>
    <mergeCell ref="BV96:CK96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102:DA102"/>
    <mergeCell ref="A104:G104"/>
    <mergeCell ref="H104:BC104"/>
    <mergeCell ref="BD104:BS104"/>
    <mergeCell ref="BT104:CI104"/>
    <mergeCell ref="CJ104:DA104"/>
    <mergeCell ref="A100:G100"/>
    <mergeCell ref="H100:AO100"/>
    <mergeCell ref="AP100:BE100"/>
    <mergeCell ref="BF100:BU100"/>
    <mergeCell ref="BV100:CK100"/>
    <mergeCell ref="CL100:DA100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13:G113"/>
    <mergeCell ref="H113:AO113"/>
    <mergeCell ref="AP113:BE113"/>
    <mergeCell ref="BF113:BU113"/>
    <mergeCell ref="BV113:CK113"/>
    <mergeCell ref="CL113:DA113"/>
    <mergeCell ref="A110:DA110"/>
    <mergeCell ref="A112:G112"/>
    <mergeCell ref="H112:AO112"/>
    <mergeCell ref="AP112:BE112"/>
    <mergeCell ref="BF112:BU112"/>
    <mergeCell ref="BV112:CK112"/>
    <mergeCell ref="CL112:DA112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8:DA118"/>
    <mergeCell ref="A120:G120"/>
    <mergeCell ref="H120:BC120"/>
    <mergeCell ref="BD120:BS120"/>
    <mergeCell ref="BT120:CI120"/>
    <mergeCell ref="CJ120:DA120"/>
    <mergeCell ref="A116:G116"/>
    <mergeCell ref="H116:AO116"/>
    <mergeCell ref="AP116:BE116"/>
    <mergeCell ref="BF116:BU116"/>
    <mergeCell ref="BV116:CK116"/>
    <mergeCell ref="CL116:DA116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6:DA126"/>
    <mergeCell ref="A128:G128"/>
    <mergeCell ref="H128:BC128"/>
    <mergeCell ref="BD128:BS128"/>
    <mergeCell ref="BT128:CI128"/>
    <mergeCell ref="CJ128:DA128"/>
    <mergeCell ref="A123:G123"/>
    <mergeCell ref="H123:BC123"/>
    <mergeCell ref="BD123:BS123"/>
    <mergeCell ref="BT123:CI123"/>
    <mergeCell ref="CJ123:DA123"/>
    <mergeCell ref="A124:G124"/>
    <mergeCell ref="H124:BC124"/>
    <mergeCell ref="BD124:BS124"/>
    <mergeCell ref="BT124:CI124"/>
    <mergeCell ref="CJ124:DA124"/>
    <mergeCell ref="A131:G131"/>
    <mergeCell ref="H131:BC131"/>
    <mergeCell ref="BD131:BS131"/>
    <mergeCell ref="BT131:CI131"/>
    <mergeCell ref="CJ131:DA131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39:G139"/>
    <mergeCell ref="H139:BS139"/>
    <mergeCell ref="BT139:CI139"/>
    <mergeCell ref="CJ139:DA139"/>
    <mergeCell ref="A140:G140"/>
    <mergeCell ref="H140:BS140"/>
    <mergeCell ref="BT140:CI140"/>
    <mergeCell ref="CJ140:DA140"/>
    <mergeCell ref="A135:DA135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46:G146"/>
    <mergeCell ref="H146:BC146"/>
    <mergeCell ref="BD146:BS146"/>
    <mergeCell ref="BT146:CI146"/>
    <mergeCell ref="CJ146:DA146"/>
    <mergeCell ref="A141:G141"/>
    <mergeCell ref="H141:BS141"/>
    <mergeCell ref="BT141:CI141"/>
    <mergeCell ref="CJ141:DA141"/>
    <mergeCell ref="A143:DA143"/>
    <mergeCell ref="A145:G145"/>
    <mergeCell ref="H145:BC145"/>
    <mergeCell ref="BD145:BS145"/>
    <mergeCell ref="BT145:CI145"/>
    <mergeCell ref="CJ145:DA145"/>
    <mergeCell ref="A150:G150"/>
    <mergeCell ref="H150:BC150"/>
    <mergeCell ref="BD150:BS150"/>
    <mergeCell ref="BT150:CI150"/>
    <mergeCell ref="CJ150:DA150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</mergeCells>
  <pageMargins left="0" right="0" top="0.35433070866141736" bottom="0.39370078740157483" header="0.19685039370078741" footer="0.19685039370078741"/>
  <pageSetup paperSize="9" scale="78" fitToHeight="3" orientation="portrait" r:id="rId1"/>
  <headerFooter alignWithMargins="0"/>
  <rowBreaks count="2" manualBreakCount="2">
    <brk id="38" max="104" man="1"/>
    <brk id="87" max="10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M61"/>
  <sheetViews>
    <sheetView tabSelected="1" view="pageBreakPreview" topLeftCell="A13" zoomScaleSheetLayoutView="100" workbookViewId="0">
      <selection activeCell="CB28" sqref="CB28"/>
    </sheetView>
  </sheetViews>
  <sheetFormatPr defaultColWidth="0.85546875" defaultRowHeight="12" customHeight="1"/>
  <cols>
    <col min="1" max="16384" width="0.85546875" style="117"/>
  </cols>
  <sheetData>
    <row r="1" spans="68:169" s="89" customFormat="1" ht="14.25" customHeight="1"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17"/>
      <c r="FI1" s="117"/>
      <c r="FJ1" s="149"/>
      <c r="FK1" s="149"/>
      <c r="FL1" s="150" t="s">
        <v>380</v>
      </c>
      <c r="FM1" s="117"/>
    </row>
    <row r="2" spans="68:169" s="89" customFormat="1" ht="14.25" customHeight="1"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17"/>
      <c r="FI2" s="151"/>
      <c r="FJ2" s="152"/>
      <c r="FK2" s="152"/>
      <c r="FL2" s="150" t="s">
        <v>366</v>
      </c>
      <c r="FM2" s="117"/>
    </row>
    <row r="3" spans="68:169" s="89" customFormat="1" ht="14.25" customHeight="1"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17"/>
      <c r="FI3" s="117"/>
      <c r="FJ3" s="152"/>
      <c r="FK3" s="152"/>
      <c r="FL3" s="150" t="s">
        <v>367</v>
      </c>
      <c r="FM3" s="117"/>
    </row>
    <row r="4" spans="68:169" s="89" customFormat="1" ht="14.25" customHeight="1"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17"/>
      <c r="FI4" s="117"/>
      <c r="FJ4" s="152"/>
      <c r="FK4" s="152"/>
      <c r="FL4" s="150" t="s">
        <v>368</v>
      </c>
      <c r="FM4" s="117"/>
    </row>
    <row r="5" spans="68:169" s="89" customFormat="1" ht="14.25" customHeight="1"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17"/>
      <c r="FI5" s="117"/>
      <c r="FJ5" s="152"/>
      <c r="FK5" s="152"/>
      <c r="FL5" s="150" t="s">
        <v>372</v>
      </c>
      <c r="FM5" s="117"/>
    </row>
    <row r="6" spans="68:169" s="90" customFormat="1" ht="14.25" customHeight="1"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17"/>
      <c r="FI6" s="117"/>
      <c r="FJ6" s="152"/>
      <c r="FK6" s="152"/>
      <c r="FL6" s="150" t="s">
        <v>128</v>
      </c>
      <c r="FM6" s="117"/>
    </row>
    <row r="7" spans="68:169" s="89" customFormat="1" ht="14.25" customHeight="1"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17"/>
      <c r="FI7" s="117"/>
      <c r="FJ7" s="152"/>
      <c r="FK7" s="152"/>
      <c r="FL7" s="150" t="s">
        <v>369</v>
      </c>
      <c r="FM7" s="117"/>
    </row>
    <row r="8" spans="68:169" s="89" customFormat="1" ht="6" customHeight="1">
      <c r="FH8" s="117"/>
      <c r="FI8" s="117"/>
      <c r="FJ8" s="117"/>
      <c r="FK8" s="117"/>
      <c r="FL8" s="117"/>
      <c r="FM8" s="117"/>
    </row>
    <row r="9" spans="68:169" s="89" customFormat="1" ht="6" customHeight="1"/>
    <row r="10" spans="68:169" s="89" customFormat="1" ht="6" customHeight="1"/>
    <row r="11" spans="68:169" s="89" customFormat="1" ht="6" customHeight="1"/>
    <row r="12" spans="68:169" s="89" customFormat="1" ht="6" customHeight="1"/>
    <row r="13" spans="68:169" s="91" customFormat="1" ht="10.5" customHeight="1">
      <c r="BP13" s="436" t="s">
        <v>29</v>
      </c>
      <c r="BQ13" s="436"/>
      <c r="BR13" s="436"/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6"/>
      <c r="CJ13" s="436"/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6"/>
      <c r="DB13" s="436"/>
      <c r="DC13" s="436"/>
      <c r="DD13" s="436"/>
      <c r="DE13" s="436"/>
      <c r="DF13" s="436"/>
      <c r="DG13" s="436"/>
      <c r="DH13" s="436"/>
      <c r="DI13" s="436"/>
      <c r="DJ13" s="436"/>
      <c r="DK13" s="436"/>
      <c r="DL13" s="436"/>
      <c r="DM13" s="436"/>
      <c r="DN13" s="436"/>
      <c r="DO13" s="436"/>
      <c r="DP13" s="436"/>
      <c r="DQ13" s="436"/>
      <c r="DR13" s="436"/>
      <c r="DS13" s="436"/>
      <c r="DT13" s="436"/>
      <c r="DU13" s="436"/>
      <c r="DV13" s="436"/>
      <c r="DW13" s="436"/>
      <c r="DX13" s="436"/>
      <c r="DY13" s="436"/>
      <c r="DZ13" s="436"/>
      <c r="EA13" s="436"/>
      <c r="EB13" s="436"/>
      <c r="EC13" s="436"/>
      <c r="ED13" s="436"/>
      <c r="EE13" s="436"/>
      <c r="EF13" s="436"/>
      <c r="EG13" s="436"/>
      <c r="EH13" s="436"/>
      <c r="EI13" s="436"/>
      <c r="EJ13" s="436"/>
      <c r="EK13" s="436"/>
      <c r="EL13" s="436"/>
      <c r="EM13" s="436"/>
      <c r="EN13" s="436"/>
      <c r="EO13" s="436"/>
      <c r="EP13" s="436"/>
      <c r="EQ13" s="436"/>
      <c r="ER13" s="436"/>
      <c r="ES13" s="436"/>
      <c r="ET13" s="436"/>
      <c r="EU13" s="436"/>
      <c r="EV13" s="436"/>
      <c r="EW13" s="436"/>
      <c r="EX13" s="436"/>
      <c r="EY13" s="436"/>
      <c r="EZ13" s="436"/>
      <c r="FA13" s="436"/>
      <c r="FB13" s="436"/>
      <c r="FC13" s="436"/>
      <c r="FD13" s="436"/>
      <c r="FE13" s="436"/>
      <c r="FF13" s="436"/>
      <c r="FG13" s="436"/>
      <c r="FH13" s="436"/>
      <c r="FI13" s="436"/>
      <c r="FJ13" s="436"/>
      <c r="FK13" s="436"/>
    </row>
    <row r="14" spans="68:169" s="91" customFormat="1" ht="10.5" customHeight="1">
      <c r="BP14" s="437" t="s">
        <v>457</v>
      </c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7"/>
      <c r="DV14" s="437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</row>
    <row r="15" spans="68:169" s="89" customFormat="1" ht="9.75" customHeight="1">
      <c r="BP15" s="431" t="s">
        <v>30</v>
      </c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1"/>
      <c r="EE15" s="431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1"/>
      <c r="ET15" s="431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31"/>
      <c r="FK15" s="431"/>
    </row>
    <row r="16" spans="68:169" s="91" customFormat="1" ht="10.5" customHeight="1"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</row>
    <row r="17" spans="1:167" s="89" customFormat="1" ht="9.75" customHeight="1">
      <c r="BP17" s="430" t="s">
        <v>31</v>
      </c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  <c r="CB17" s="430"/>
      <c r="CC17" s="430"/>
      <c r="CD17" s="430"/>
      <c r="CE17" s="430"/>
      <c r="CF17" s="430"/>
      <c r="CG17" s="430"/>
      <c r="CH17" s="430"/>
      <c r="CI17" s="430"/>
      <c r="CJ17" s="430"/>
      <c r="CK17" s="430"/>
      <c r="CL17" s="430"/>
      <c r="CM17" s="430"/>
      <c r="CN17" s="430"/>
      <c r="CO17" s="430"/>
      <c r="CP17" s="430"/>
      <c r="CQ17" s="430"/>
      <c r="CR17" s="430"/>
      <c r="CS17" s="430"/>
      <c r="CT17" s="430"/>
      <c r="CU17" s="430"/>
      <c r="CV17" s="430"/>
      <c r="CW17" s="430"/>
      <c r="CX17" s="430"/>
      <c r="CY17" s="430"/>
      <c r="CZ17" s="430"/>
      <c r="DA17" s="430"/>
      <c r="DB17" s="430"/>
      <c r="DC17" s="430"/>
      <c r="DD17" s="430"/>
      <c r="DE17" s="430"/>
      <c r="DF17" s="430"/>
      <c r="DG17" s="430"/>
      <c r="DH17" s="430"/>
      <c r="DI17" s="430"/>
      <c r="DJ17" s="430"/>
      <c r="DK17" s="430"/>
      <c r="DL17" s="430"/>
      <c r="DM17" s="430"/>
      <c r="DN17" s="430"/>
      <c r="DO17" s="430"/>
      <c r="DP17" s="430"/>
      <c r="DQ17" s="430"/>
      <c r="DR17" s="430"/>
      <c r="DS17" s="430"/>
      <c r="DT17" s="430"/>
      <c r="DU17" s="430"/>
      <c r="DV17" s="430"/>
      <c r="DW17" s="430"/>
      <c r="DX17" s="430"/>
      <c r="DY17" s="430"/>
      <c r="DZ17" s="430"/>
      <c r="EA17" s="430"/>
      <c r="EB17" s="430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0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0"/>
      <c r="EY17" s="430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30"/>
    </row>
    <row r="18" spans="1:167" s="91" customFormat="1" ht="10.5" customHeight="1"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92"/>
      <c r="CM18" s="92"/>
      <c r="DT18" s="92"/>
      <c r="DU18" s="92"/>
      <c r="DV18" s="92"/>
      <c r="DW18" s="92"/>
      <c r="DX18" s="92"/>
      <c r="DY18" s="437" t="s">
        <v>458</v>
      </c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</row>
    <row r="19" spans="1:167" s="89" customFormat="1" ht="9.75" customHeight="1">
      <c r="BP19" s="430" t="s">
        <v>32</v>
      </c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0"/>
      <c r="CG19" s="430"/>
      <c r="CH19" s="430"/>
      <c r="CI19" s="430"/>
      <c r="CJ19" s="430"/>
      <c r="CK19" s="430"/>
      <c r="CL19" s="93"/>
      <c r="CM19" s="93"/>
      <c r="DY19" s="431" t="s">
        <v>52</v>
      </c>
      <c r="DZ19" s="431"/>
      <c r="EA19" s="431"/>
      <c r="EB19" s="431"/>
      <c r="EC19" s="431"/>
      <c r="ED19" s="431"/>
      <c r="EE19" s="431"/>
      <c r="EF19" s="431"/>
      <c r="EG19" s="431"/>
      <c r="EH19" s="431"/>
      <c r="EI19" s="431"/>
      <c r="EJ19" s="431"/>
      <c r="EK19" s="431"/>
      <c r="EL19" s="431"/>
      <c r="EM19" s="431"/>
      <c r="EN19" s="431"/>
      <c r="EO19" s="431"/>
      <c r="EP19" s="431"/>
      <c r="EQ19" s="431"/>
      <c r="ER19" s="431"/>
      <c r="ES19" s="431"/>
      <c r="ET19" s="431"/>
      <c r="EU19" s="431"/>
      <c r="EV19" s="431"/>
      <c r="EW19" s="431"/>
      <c r="EX19" s="431"/>
      <c r="EY19" s="431"/>
      <c r="EZ19" s="431"/>
      <c r="FA19" s="431"/>
      <c r="FB19" s="431"/>
      <c r="FC19" s="431"/>
      <c r="FD19" s="431"/>
      <c r="FE19" s="431"/>
      <c r="FF19" s="431"/>
      <c r="FG19" s="431"/>
      <c r="FH19" s="431"/>
      <c r="FI19" s="431"/>
      <c r="FJ19" s="431"/>
      <c r="FK19" s="431"/>
    </row>
    <row r="20" spans="1:167" s="91" customFormat="1" ht="10.5" customHeight="1">
      <c r="BP20" s="94" t="s">
        <v>59</v>
      </c>
      <c r="BQ20" s="432" t="s">
        <v>478</v>
      </c>
      <c r="BR20" s="432"/>
      <c r="BS20" s="432"/>
      <c r="BT20" s="432"/>
      <c r="BU20" s="432"/>
      <c r="BV20" s="433" t="s">
        <v>59</v>
      </c>
      <c r="BW20" s="433"/>
      <c r="BX20" s="432" t="s">
        <v>479</v>
      </c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2"/>
      <c r="CP20" s="432"/>
      <c r="CQ20" s="432"/>
      <c r="CR20" s="432"/>
      <c r="CS20" s="432"/>
      <c r="CT20" s="432"/>
      <c r="CU20" s="434">
        <v>20</v>
      </c>
      <c r="CV20" s="434"/>
      <c r="CW20" s="434"/>
      <c r="CX20" s="434"/>
      <c r="CY20" s="435" t="s">
        <v>478</v>
      </c>
      <c r="CZ20" s="435"/>
      <c r="DA20" s="435"/>
      <c r="DB20" s="433" t="s">
        <v>60</v>
      </c>
      <c r="DC20" s="433"/>
      <c r="DD20" s="433"/>
      <c r="FK20" s="94"/>
    </row>
    <row r="21" spans="1:167" s="95" customFormat="1" ht="15" customHeight="1">
      <c r="B21" s="439" t="s">
        <v>131</v>
      </c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</row>
    <row r="22" spans="1:167" s="91" customFormat="1" ht="12" customHeight="1" thickBot="1">
      <c r="A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I22" s="97" t="s">
        <v>307</v>
      </c>
      <c r="EJ22" s="440" t="s">
        <v>478</v>
      </c>
      <c r="EK22" s="440"/>
      <c r="EL22" s="440"/>
      <c r="EM22" s="440"/>
      <c r="EN22" s="98" t="s">
        <v>304</v>
      </c>
      <c r="EO22" s="98"/>
      <c r="EP22" s="98"/>
      <c r="EQ22" s="98"/>
      <c r="EZ22" s="441" t="s">
        <v>55</v>
      </c>
      <c r="FA22" s="442"/>
      <c r="FB22" s="442"/>
      <c r="FC22" s="442"/>
      <c r="FD22" s="442"/>
      <c r="FE22" s="442"/>
      <c r="FF22" s="442"/>
      <c r="FG22" s="442"/>
      <c r="FH22" s="442"/>
      <c r="FI22" s="442"/>
      <c r="FJ22" s="442"/>
      <c r="FK22" s="443"/>
    </row>
    <row r="23" spans="1:167" s="91" customFormat="1" ht="12" customHeight="1">
      <c r="EB23" s="98"/>
      <c r="EC23" s="98"/>
      <c r="ED23" s="98"/>
      <c r="EE23" s="98"/>
      <c r="EF23" s="99"/>
      <c r="EG23" s="99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1"/>
      <c r="ES23" s="101"/>
      <c r="ET23" s="101"/>
      <c r="EU23" s="101"/>
      <c r="EW23" s="100"/>
      <c r="EX23" s="101" t="s">
        <v>34</v>
      </c>
      <c r="EZ23" s="444" t="s">
        <v>33</v>
      </c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446"/>
    </row>
    <row r="24" spans="1:167" s="91" customFormat="1" ht="10.5" customHeight="1">
      <c r="AQ24" s="94" t="s">
        <v>130</v>
      </c>
      <c r="AR24" s="432" t="s">
        <v>478</v>
      </c>
      <c r="AS24" s="432"/>
      <c r="AT24" s="432"/>
      <c r="AU24" s="432"/>
      <c r="AV24" s="432"/>
      <c r="AW24" s="433" t="s">
        <v>59</v>
      </c>
      <c r="AX24" s="433"/>
      <c r="AY24" s="432" t="s">
        <v>479</v>
      </c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4">
        <v>20</v>
      </c>
      <c r="BW24" s="434"/>
      <c r="BX24" s="434"/>
      <c r="BY24" s="434"/>
      <c r="BZ24" s="435" t="s">
        <v>478</v>
      </c>
      <c r="CA24" s="435"/>
      <c r="CB24" s="435"/>
      <c r="CC24" s="433" t="s">
        <v>60</v>
      </c>
      <c r="CD24" s="433"/>
      <c r="CE24" s="433"/>
      <c r="ER24" s="94"/>
      <c r="ES24" s="94"/>
      <c r="ET24" s="94"/>
      <c r="EU24" s="94"/>
      <c r="EX24" s="94" t="s">
        <v>35</v>
      </c>
      <c r="EZ24" s="457"/>
      <c r="FA24" s="458"/>
      <c r="FB24" s="458"/>
      <c r="FC24" s="458"/>
      <c r="FD24" s="458"/>
      <c r="FE24" s="458"/>
      <c r="FF24" s="458"/>
      <c r="FG24" s="458"/>
      <c r="FH24" s="458"/>
      <c r="FI24" s="458"/>
      <c r="FJ24" s="458"/>
      <c r="FK24" s="459"/>
    </row>
    <row r="25" spans="1:167" s="91" customFormat="1" ht="10.5" customHeight="1">
      <c r="A25" s="91" t="s">
        <v>305</v>
      </c>
      <c r="AO25" s="460" t="s">
        <v>392</v>
      </c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R25" s="94"/>
      <c r="ES25" s="94"/>
      <c r="ET25" s="94"/>
      <c r="EU25" s="94"/>
      <c r="EX25" s="94"/>
      <c r="EZ25" s="449" t="s">
        <v>395</v>
      </c>
      <c r="FA25" s="450"/>
      <c r="FB25" s="450"/>
      <c r="FC25" s="450"/>
      <c r="FD25" s="450"/>
      <c r="FE25" s="450"/>
      <c r="FF25" s="450"/>
      <c r="FG25" s="450"/>
      <c r="FH25" s="450"/>
      <c r="FI25" s="450"/>
      <c r="FJ25" s="450"/>
      <c r="FK25" s="451"/>
    </row>
    <row r="26" spans="1:167" s="91" customFormat="1" ht="10.5" customHeight="1">
      <c r="A26" s="91" t="s">
        <v>129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R26" s="94"/>
      <c r="ES26" s="94"/>
      <c r="ET26" s="94"/>
      <c r="EU26" s="94"/>
      <c r="EX26" s="94" t="s">
        <v>36</v>
      </c>
      <c r="EZ26" s="455"/>
      <c r="FA26" s="432"/>
      <c r="FB26" s="432"/>
      <c r="FC26" s="432"/>
      <c r="FD26" s="432"/>
      <c r="FE26" s="432"/>
      <c r="FF26" s="432"/>
      <c r="FG26" s="432"/>
      <c r="FH26" s="432"/>
      <c r="FI26" s="432"/>
      <c r="FJ26" s="432"/>
      <c r="FK26" s="456"/>
    </row>
    <row r="27" spans="1:167" s="91" customFormat="1" ht="3" customHeight="1" thickBo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R27" s="94"/>
      <c r="ES27" s="94"/>
      <c r="ET27" s="94"/>
      <c r="EU27" s="94"/>
      <c r="EX27" s="94"/>
      <c r="EZ27" s="449"/>
      <c r="FA27" s="450"/>
      <c r="FB27" s="450"/>
      <c r="FC27" s="450"/>
      <c r="FD27" s="450"/>
      <c r="FE27" s="450"/>
      <c r="FF27" s="450"/>
      <c r="FG27" s="450"/>
      <c r="FH27" s="450"/>
      <c r="FI27" s="450"/>
      <c r="FJ27" s="450"/>
      <c r="FK27" s="451"/>
    </row>
    <row r="28" spans="1:167" s="91" customFormat="1" ht="10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N28" s="102"/>
      <c r="AO28" s="103" t="s">
        <v>37</v>
      </c>
      <c r="AP28" s="102"/>
      <c r="AQ28" s="102"/>
      <c r="AR28" s="102"/>
      <c r="AY28" s="464" t="s">
        <v>421</v>
      </c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6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R28" s="94"/>
      <c r="ES28" s="94"/>
      <c r="ET28" s="94"/>
      <c r="EU28" s="94"/>
      <c r="EX28" s="94" t="s">
        <v>38</v>
      </c>
      <c r="EZ28" s="461"/>
      <c r="FA28" s="462"/>
      <c r="FB28" s="462"/>
      <c r="FC28" s="462"/>
      <c r="FD28" s="462"/>
      <c r="FE28" s="462"/>
      <c r="FF28" s="462"/>
      <c r="FG28" s="462"/>
      <c r="FH28" s="462"/>
      <c r="FI28" s="462"/>
      <c r="FJ28" s="462"/>
      <c r="FK28" s="463"/>
    </row>
    <row r="29" spans="1:167" s="91" customFormat="1" ht="3" customHeight="1" thickBo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Y29" s="467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9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R29" s="94"/>
      <c r="ES29" s="94"/>
      <c r="ET29" s="94"/>
      <c r="EU29" s="94"/>
      <c r="EX29" s="94"/>
      <c r="EZ29" s="455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56"/>
    </row>
    <row r="30" spans="1:167" s="91" customFormat="1" ht="10.5" customHeight="1">
      <c r="A30" s="91" t="s">
        <v>39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48"/>
      <c r="CO30" s="448"/>
      <c r="CP30" s="448"/>
      <c r="CQ30" s="448"/>
      <c r="CR30" s="448"/>
      <c r="CS30" s="448"/>
      <c r="CT30" s="448"/>
      <c r="CU30" s="448"/>
      <c r="CV30" s="448"/>
      <c r="CW30" s="448"/>
      <c r="CX30" s="448"/>
      <c r="CY30" s="448"/>
      <c r="CZ30" s="448"/>
      <c r="DA30" s="448"/>
      <c r="DB30" s="448"/>
      <c r="DC30" s="448"/>
      <c r="DD30" s="448"/>
      <c r="DE30" s="448"/>
      <c r="DF30" s="448"/>
      <c r="DG30" s="448"/>
      <c r="DH30" s="448"/>
      <c r="DI30" s="448"/>
      <c r="DJ30" s="448"/>
      <c r="DK30" s="448"/>
      <c r="DL30" s="448"/>
      <c r="DM30" s="448"/>
      <c r="DN30" s="448"/>
      <c r="DO30" s="448"/>
      <c r="DP30" s="448"/>
      <c r="DQ30" s="448"/>
      <c r="DR30" s="448"/>
      <c r="DS30" s="448"/>
      <c r="DT30" s="448"/>
      <c r="DU30" s="448"/>
      <c r="DV30" s="448"/>
      <c r="DW30" s="448"/>
      <c r="DX30" s="448"/>
      <c r="DY30" s="448"/>
      <c r="DZ30" s="448"/>
      <c r="EA30" s="448"/>
      <c r="EB30" s="448"/>
      <c r="EC30" s="448"/>
      <c r="ED30" s="448"/>
      <c r="EE30" s="448"/>
      <c r="EF30" s="448"/>
      <c r="EG30" s="448"/>
      <c r="EH30" s="448"/>
      <c r="EI30" s="448"/>
      <c r="EJ30" s="448"/>
      <c r="EK30" s="448"/>
      <c r="EL30" s="448"/>
      <c r="ER30" s="94"/>
      <c r="ES30" s="94"/>
      <c r="ET30" s="94"/>
      <c r="EU30" s="94"/>
      <c r="EX30" s="101" t="s">
        <v>40</v>
      </c>
      <c r="EZ30" s="457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59"/>
    </row>
    <row r="31" spans="1:167" s="91" customFormat="1" ht="10.5" customHeight="1">
      <c r="A31" s="91" t="s">
        <v>127</v>
      </c>
      <c r="AO31" s="447" t="s">
        <v>393</v>
      </c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  <c r="BU31" s="447"/>
      <c r="BV31" s="447"/>
      <c r="BW31" s="447"/>
      <c r="BX31" s="447"/>
      <c r="BY31" s="447"/>
      <c r="BZ31" s="447"/>
      <c r="CA31" s="447"/>
      <c r="CB31" s="447"/>
      <c r="CC31" s="447"/>
      <c r="CD31" s="447"/>
      <c r="CE31" s="447"/>
      <c r="CF31" s="447"/>
      <c r="CG31" s="447"/>
      <c r="CH31" s="447"/>
      <c r="CI31" s="447"/>
      <c r="CJ31" s="447"/>
      <c r="CK31" s="447"/>
      <c r="CL31" s="447"/>
      <c r="CM31" s="447"/>
      <c r="CN31" s="447"/>
      <c r="CO31" s="447"/>
      <c r="CP31" s="447"/>
      <c r="CQ31" s="447"/>
      <c r="CR31" s="447"/>
      <c r="CS31" s="447"/>
      <c r="CT31" s="447"/>
      <c r="CU31" s="447"/>
      <c r="CV31" s="447"/>
      <c r="CW31" s="447"/>
      <c r="CX31" s="447"/>
      <c r="CY31" s="447"/>
      <c r="CZ31" s="447"/>
      <c r="DA31" s="447"/>
      <c r="DB31" s="447"/>
      <c r="DC31" s="447"/>
      <c r="DD31" s="447"/>
      <c r="DE31" s="447"/>
      <c r="DF31" s="447"/>
      <c r="DG31" s="447"/>
      <c r="DH31" s="447"/>
      <c r="DI31" s="447"/>
      <c r="DJ31" s="447"/>
      <c r="DK31" s="447"/>
      <c r="DL31" s="447"/>
      <c r="DM31" s="447"/>
      <c r="DN31" s="447"/>
      <c r="DO31" s="447"/>
      <c r="DP31" s="447"/>
      <c r="DQ31" s="447"/>
      <c r="DR31" s="447"/>
      <c r="DS31" s="447"/>
      <c r="DT31" s="447"/>
      <c r="DU31" s="447"/>
      <c r="DV31" s="447"/>
      <c r="DW31" s="447"/>
      <c r="DX31" s="447"/>
      <c r="DY31" s="447"/>
      <c r="DZ31" s="447"/>
      <c r="EA31" s="447"/>
      <c r="EB31" s="447"/>
      <c r="EC31" s="447"/>
      <c r="ED31" s="447"/>
      <c r="EE31" s="447"/>
      <c r="EF31" s="447"/>
      <c r="EG31" s="447"/>
      <c r="EH31" s="447"/>
      <c r="EI31" s="447"/>
      <c r="EJ31" s="447"/>
      <c r="EK31" s="447"/>
      <c r="EL31" s="447"/>
      <c r="ER31" s="94"/>
      <c r="ES31" s="94"/>
      <c r="ET31" s="94"/>
      <c r="EU31" s="94"/>
      <c r="EX31" s="94"/>
      <c r="EZ31" s="449"/>
      <c r="FA31" s="450"/>
      <c r="FB31" s="450"/>
      <c r="FC31" s="450"/>
      <c r="FD31" s="450"/>
      <c r="FE31" s="450"/>
      <c r="FF31" s="450"/>
      <c r="FG31" s="450"/>
      <c r="FH31" s="450"/>
      <c r="FI31" s="450"/>
      <c r="FJ31" s="450"/>
      <c r="FK31" s="451"/>
    </row>
    <row r="32" spans="1:167" s="91" customFormat="1" ht="10.5" customHeight="1">
      <c r="A32" s="91" t="s">
        <v>128</v>
      </c>
      <c r="AO32" s="448"/>
      <c r="AP32" s="448"/>
      <c r="AQ32" s="448"/>
      <c r="AR32" s="448"/>
      <c r="AS32" s="448"/>
      <c r="AT32" s="448"/>
      <c r="AU32" s="448"/>
      <c r="AV32" s="448"/>
      <c r="AW32" s="448"/>
      <c r="AX32" s="448"/>
      <c r="AY32" s="448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8"/>
      <c r="CA32" s="448"/>
      <c r="CB32" s="448"/>
      <c r="CC32" s="448"/>
      <c r="CD32" s="448"/>
      <c r="CE32" s="448"/>
      <c r="CF32" s="448"/>
      <c r="CG32" s="448"/>
      <c r="CH32" s="448"/>
      <c r="CI32" s="448"/>
      <c r="CJ32" s="448"/>
      <c r="CK32" s="448"/>
      <c r="CL32" s="448"/>
      <c r="CM32" s="448"/>
      <c r="CN32" s="448"/>
      <c r="CO32" s="448"/>
      <c r="CP32" s="448"/>
      <c r="CQ32" s="448"/>
      <c r="CR32" s="448"/>
      <c r="CS32" s="448"/>
      <c r="CT32" s="448"/>
      <c r="CU32" s="448"/>
      <c r="CV32" s="448"/>
      <c r="CW32" s="448"/>
      <c r="CX32" s="448"/>
      <c r="CY32" s="448"/>
      <c r="CZ32" s="448"/>
      <c r="DA32" s="448"/>
      <c r="DB32" s="448"/>
      <c r="DC32" s="448"/>
      <c r="DD32" s="448"/>
      <c r="DE32" s="448"/>
      <c r="DF32" s="448"/>
      <c r="DG32" s="448"/>
      <c r="DH32" s="448"/>
      <c r="DI32" s="448"/>
      <c r="DJ32" s="448"/>
      <c r="DK32" s="448"/>
      <c r="DL32" s="448"/>
      <c r="DM32" s="448"/>
      <c r="DN32" s="448"/>
      <c r="DO32" s="448"/>
      <c r="DP32" s="448"/>
      <c r="DQ32" s="448"/>
      <c r="DR32" s="448"/>
      <c r="DS32" s="448"/>
      <c r="DT32" s="448"/>
      <c r="DU32" s="448"/>
      <c r="DV32" s="448"/>
      <c r="DW32" s="448"/>
      <c r="DX32" s="448"/>
      <c r="DY32" s="448"/>
      <c r="DZ32" s="448"/>
      <c r="EA32" s="448"/>
      <c r="EB32" s="448"/>
      <c r="EC32" s="448"/>
      <c r="ED32" s="448"/>
      <c r="EE32" s="448"/>
      <c r="EF32" s="448"/>
      <c r="EG32" s="448"/>
      <c r="EH32" s="448"/>
      <c r="EI32" s="448"/>
      <c r="EJ32" s="448"/>
      <c r="EK32" s="448"/>
      <c r="EL32" s="448"/>
      <c r="ER32" s="94"/>
      <c r="ES32" s="94"/>
      <c r="ET32" s="94"/>
      <c r="EU32" s="94"/>
      <c r="EX32" s="94" t="s">
        <v>41</v>
      </c>
      <c r="EZ32" s="452"/>
      <c r="FA32" s="453"/>
      <c r="FB32" s="453"/>
      <c r="FC32" s="453"/>
      <c r="FD32" s="453"/>
      <c r="FE32" s="453"/>
      <c r="FF32" s="453"/>
      <c r="FG32" s="453"/>
      <c r="FH32" s="453"/>
      <c r="FI32" s="453"/>
      <c r="FJ32" s="453"/>
      <c r="FK32" s="454"/>
    </row>
    <row r="33" spans="1:167" s="91" customFormat="1" ht="10.5" customHeight="1">
      <c r="A33" s="91" t="s">
        <v>127</v>
      </c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447"/>
      <c r="BX33" s="447"/>
      <c r="BY33" s="447"/>
      <c r="BZ33" s="447"/>
      <c r="CA33" s="447"/>
      <c r="CB33" s="447"/>
      <c r="CC33" s="447"/>
      <c r="CD33" s="447"/>
      <c r="CE33" s="447"/>
      <c r="CF33" s="447"/>
      <c r="CG33" s="447"/>
      <c r="CH33" s="447"/>
      <c r="CI33" s="447"/>
      <c r="CJ33" s="447"/>
      <c r="CK33" s="447"/>
      <c r="CL33" s="447"/>
      <c r="CM33" s="447"/>
      <c r="CN33" s="447"/>
      <c r="CO33" s="447"/>
      <c r="CP33" s="447"/>
      <c r="CQ33" s="447"/>
      <c r="CR33" s="447"/>
      <c r="CS33" s="447"/>
      <c r="CT33" s="447"/>
      <c r="CU33" s="447"/>
      <c r="CV33" s="447"/>
      <c r="CW33" s="447"/>
      <c r="CX33" s="447"/>
      <c r="CY33" s="447"/>
      <c r="CZ33" s="447"/>
      <c r="DA33" s="447"/>
      <c r="DB33" s="447"/>
      <c r="DC33" s="447"/>
      <c r="DD33" s="447"/>
      <c r="DE33" s="447"/>
      <c r="DF33" s="447"/>
      <c r="DG33" s="447"/>
      <c r="DH33" s="447"/>
      <c r="DI33" s="447"/>
      <c r="DJ33" s="447"/>
      <c r="DK33" s="447"/>
      <c r="DL33" s="447"/>
      <c r="DM33" s="447"/>
      <c r="DN33" s="447"/>
      <c r="DO33" s="447"/>
      <c r="DP33" s="447"/>
      <c r="DQ33" s="447"/>
      <c r="DR33" s="447"/>
      <c r="DS33" s="447"/>
      <c r="DT33" s="447"/>
      <c r="DU33" s="447"/>
      <c r="DV33" s="447"/>
      <c r="DW33" s="447"/>
      <c r="DX33" s="447"/>
      <c r="DY33" s="447"/>
      <c r="DZ33" s="447"/>
      <c r="EA33" s="447"/>
      <c r="EB33" s="447"/>
      <c r="EC33" s="447"/>
      <c r="ED33" s="447"/>
      <c r="EE33" s="447"/>
      <c r="EF33" s="447"/>
      <c r="EG33" s="447"/>
      <c r="EH33" s="447"/>
      <c r="EI33" s="447"/>
      <c r="EJ33" s="447"/>
      <c r="EK33" s="447"/>
      <c r="EL33" s="447"/>
      <c r="EN33" s="100"/>
      <c r="EO33" s="100"/>
      <c r="EP33" s="100"/>
      <c r="EQ33" s="100"/>
      <c r="ER33" s="101"/>
      <c r="ES33" s="101"/>
      <c r="ET33" s="101"/>
      <c r="EU33" s="101"/>
      <c r="EW33" s="100"/>
      <c r="EZ33" s="449"/>
      <c r="FA33" s="450"/>
      <c r="FB33" s="450"/>
      <c r="FC33" s="450"/>
      <c r="FD33" s="450"/>
      <c r="FE33" s="450"/>
      <c r="FF33" s="450"/>
      <c r="FG33" s="450"/>
      <c r="FH33" s="450"/>
      <c r="FI33" s="450"/>
      <c r="FJ33" s="450"/>
      <c r="FK33" s="451"/>
    </row>
    <row r="34" spans="1:167" s="91" customFormat="1" ht="10.5" customHeight="1">
      <c r="A34" s="91" t="s">
        <v>126</v>
      </c>
      <c r="AO34" s="448"/>
      <c r="AP34" s="448"/>
      <c r="AQ34" s="448"/>
      <c r="AR34" s="448"/>
      <c r="AS34" s="448"/>
      <c r="AT34" s="448"/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8"/>
      <c r="DB34" s="448"/>
      <c r="DC34" s="448"/>
      <c r="DD34" s="448"/>
      <c r="DE34" s="448"/>
      <c r="DF34" s="448"/>
      <c r="DG34" s="448"/>
      <c r="DH34" s="448"/>
      <c r="DI34" s="448"/>
      <c r="DJ34" s="448"/>
      <c r="DK34" s="448"/>
      <c r="DL34" s="448"/>
      <c r="DM34" s="448"/>
      <c r="DN34" s="448"/>
      <c r="DO34" s="448"/>
      <c r="DP34" s="448"/>
      <c r="DQ34" s="448"/>
      <c r="DR34" s="448"/>
      <c r="DS34" s="448"/>
      <c r="DT34" s="448"/>
      <c r="DU34" s="448"/>
      <c r="DV34" s="448"/>
      <c r="DW34" s="448"/>
      <c r="DX34" s="448"/>
      <c r="DY34" s="448"/>
      <c r="DZ34" s="448"/>
      <c r="EA34" s="448"/>
      <c r="EB34" s="448"/>
      <c r="EC34" s="448"/>
      <c r="ED34" s="448"/>
      <c r="EE34" s="448"/>
      <c r="EF34" s="448"/>
      <c r="EG34" s="448"/>
      <c r="EH34" s="448"/>
      <c r="EI34" s="448"/>
      <c r="EJ34" s="448"/>
      <c r="EK34" s="448"/>
      <c r="EL34" s="448"/>
      <c r="EN34" s="100"/>
      <c r="EO34" s="100"/>
      <c r="EP34" s="100"/>
      <c r="EQ34" s="100"/>
      <c r="ER34" s="101"/>
      <c r="ES34" s="101"/>
      <c r="ET34" s="101"/>
      <c r="EU34" s="101"/>
      <c r="EW34" s="100"/>
      <c r="EX34" s="94" t="s">
        <v>36</v>
      </c>
      <c r="EZ34" s="455"/>
      <c r="FA34" s="432"/>
      <c r="FB34" s="432"/>
      <c r="FC34" s="432"/>
      <c r="FD34" s="432"/>
      <c r="FE34" s="432"/>
      <c r="FF34" s="432"/>
      <c r="FG34" s="432"/>
      <c r="FH34" s="432"/>
      <c r="FI34" s="432"/>
      <c r="FJ34" s="432"/>
      <c r="FK34" s="456"/>
    </row>
    <row r="35" spans="1:167" s="91" customFormat="1" ht="10.5" customHeight="1">
      <c r="A35" s="91" t="s">
        <v>115</v>
      </c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0"/>
      <c r="EK35" s="100"/>
      <c r="EL35" s="100"/>
      <c r="EM35" s="100"/>
      <c r="EN35" s="100"/>
      <c r="EO35" s="100"/>
      <c r="EP35" s="100"/>
      <c r="EQ35" s="100"/>
      <c r="ER35" s="101"/>
      <c r="ES35" s="101"/>
      <c r="ET35" s="101"/>
      <c r="EU35" s="101"/>
      <c r="EW35" s="100"/>
      <c r="EX35" s="94" t="s">
        <v>42</v>
      </c>
      <c r="EZ35" s="452" t="s">
        <v>65</v>
      </c>
      <c r="FA35" s="453"/>
      <c r="FB35" s="453"/>
      <c r="FC35" s="453"/>
      <c r="FD35" s="453"/>
      <c r="FE35" s="453"/>
      <c r="FF35" s="453"/>
      <c r="FG35" s="453"/>
      <c r="FH35" s="453"/>
      <c r="FI35" s="453"/>
      <c r="FJ35" s="453"/>
      <c r="FK35" s="454"/>
    </row>
    <row r="36" spans="1:167" s="91" customFormat="1" ht="10.5" customHeight="1" thickBot="1"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0"/>
      <c r="EK36" s="100"/>
      <c r="EL36" s="100"/>
      <c r="EM36" s="100"/>
      <c r="EN36" s="100"/>
      <c r="EO36" s="100"/>
      <c r="EP36" s="100"/>
      <c r="EQ36" s="100"/>
      <c r="ER36" s="101"/>
      <c r="ES36" s="101"/>
      <c r="ET36" s="101"/>
      <c r="EU36" s="101"/>
      <c r="EW36" s="100"/>
      <c r="EX36" s="94" t="s">
        <v>114</v>
      </c>
      <c r="EZ36" s="470"/>
      <c r="FA36" s="471"/>
      <c r="FB36" s="471"/>
      <c r="FC36" s="471"/>
      <c r="FD36" s="471"/>
      <c r="FE36" s="471"/>
      <c r="FF36" s="471"/>
      <c r="FG36" s="471"/>
      <c r="FH36" s="471"/>
      <c r="FI36" s="471"/>
      <c r="FJ36" s="471"/>
      <c r="FK36" s="472"/>
    </row>
    <row r="37" spans="1:167" s="89" customFormat="1" ht="10.5" customHeight="1" thickBot="1">
      <c r="L37" s="430" t="s">
        <v>125</v>
      </c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6"/>
      <c r="EK37" s="106"/>
      <c r="EL37" s="106"/>
      <c r="EM37" s="106"/>
      <c r="EN37" s="106"/>
      <c r="EO37" s="106"/>
      <c r="EP37" s="106"/>
      <c r="EQ37" s="106"/>
      <c r="ER37" s="107"/>
      <c r="ES37" s="107"/>
      <c r="ET37" s="107"/>
      <c r="EU37" s="107"/>
      <c r="EW37" s="106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</row>
    <row r="38" spans="1:167" s="91" customFormat="1" thickBot="1">
      <c r="AX38" s="109"/>
      <c r="AY38" s="109"/>
      <c r="AZ38" s="109"/>
      <c r="BA38" s="109"/>
      <c r="BB38" s="109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CB38" s="104"/>
      <c r="CC38" s="104"/>
      <c r="CD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I38" s="104"/>
      <c r="EL38" s="101" t="s">
        <v>11</v>
      </c>
      <c r="EN38" s="473">
        <v>0</v>
      </c>
      <c r="EO38" s="474"/>
      <c r="EP38" s="474"/>
      <c r="EQ38" s="474"/>
      <c r="ER38" s="474"/>
      <c r="ES38" s="474"/>
      <c r="ET38" s="474"/>
      <c r="EU38" s="474"/>
      <c r="EV38" s="474"/>
      <c r="EW38" s="474"/>
      <c r="EX38" s="474"/>
      <c r="EY38" s="474"/>
      <c r="EZ38" s="474"/>
      <c r="FA38" s="474"/>
      <c r="FB38" s="474"/>
      <c r="FC38" s="474"/>
      <c r="FD38" s="474"/>
      <c r="FE38" s="474"/>
      <c r="FF38" s="474"/>
      <c r="FG38" s="474"/>
      <c r="FH38" s="474"/>
      <c r="FI38" s="474"/>
      <c r="FJ38" s="474"/>
      <c r="FK38" s="475"/>
    </row>
    <row r="39" spans="1:167" s="91" customFormat="1" ht="5.0999999999999996" customHeight="1">
      <c r="A39" s="102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0"/>
      <c r="EK39" s="100"/>
      <c r="EL39" s="100"/>
      <c r="EM39" s="100"/>
      <c r="EN39" s="100"/>
      <c r="EO39" s="100"/>
      <c r="EP39" s="100"/>
      <c r="EQ39" s="100"/>
      <c r="ER39" s="101"/>
      <c r="ES39" s="101"/>
      <c r="ET39" s="101"/>
      <c r="EU39" s="101"/>
      <c r="EW39" s="10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</row>
    <row r="40" spans="1:167" s="91" customFormat="1" ht="10.5" customHeight="1">
      <c r="A40" s="476" t="s">
        <v>43</v>
      </c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8" t="s">
        <v>113</v>
      </c>
      <c r="AF40" s="477"/>
      <c r="AG40" s="477"/>
      <c r="AH40" s="477"/>
      <c r="AI40" s="477"/>
      <c r="AJ40" s="477"/>
      <c r="AK40" s="477"/>
      <c r="AL40" s="477"/>
      <c r="AM40" s="477"/>
      <c r="AN40" s="477"/>
      <c r="AO40" s="479" t="s">
        <v>124</v>
      </c>
      <c r="AP40" s="480"/>
      <c r="AQ40" s="480"/>
      <c r="AR40" s="480"/>
      <c r="AS40" s="480"/>
      <c r="AT40" s="480"/>
      <c r="AU40" s="480"/>
      <c r="AV40" s="480"/>
      <c r="AW40" s="480"/>
      <c r="AX40" s="480"/>
      <c r="AY40" s="478" t="s">
        <v>44</v>
      </c>
      <c r="AZ40" s="477"/>
      <c r="BA40" s="477"/>
      <c r="BB40" s="477"/>
      <c r="BC40" s="477"/>
      <c r="BD40" s="477"/>
      <c r="BE40" s="477"/>
      <c r="BF40" s="477"/>
      <c r="BG40" s="477"/>
      <c r="BH40" s="477"/>
      <c r="BI40" s="481" t="s">
        <v>123</v>
      </c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3"/>
      <c r="CN40" s="484" t="s">
        <v>47</v>
      </c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6"/>
      <c r="DP40" s="493" t="s">
        <v>48</v>
      </c>
      <c r="DQ40" s="494"/>
      <c r="DR40" s="494"/>
      <c r="DS40" s="494"/>
      <c r="DT40" s="494"/>
      <c r="DU40" s="494"/>
      <c r="DV40" s="494"/>
      <c r="DW40" s="494"/>
      <c r="DX40" s="494"/>
      <c r="DY40" s="494"/>
      <c r="DZ40" s="494"/>
      <c r="EA40" s="494"/>
      <c r="EB40" s="494"/>
      <c r="EC40" s="494"/>
      <c r="ED40" s="494"/>
      <c r="EE40" s="494"/>
      <c r="EF40" s="494"/>
      <c r="EG40" s="494"/>
      <c r="EH40" s="494"/>
      <c r="EI40" s="494"/>
      <c r="EJ40" s="494"/>
      <c r="EK40" s="494"/>
      <c r="EL40" s="494"/>
      <c r="EM40" s="494"/>
      <c r="EN40" s="494"/>
      <c r="EO40" s="494"/>
      <c r="EP40" s="494"/>
      <c r="EQ40" s="494"/>
      <c r="ER40" s="494"/>
      <c r="ES40" s="494"/>
      <c r="ET40" s="494"/>
      <c r="EU40" s="494"/>
      <c r="EV40" s="494"/>
      <c r="EW40" s="494"/>
      <c r="EX40" s="494"/>
      <c r="EY40" s="494"/>
      <c r="EZ40" s="494"/>
      <c r="FA40" s="494"/>
      <c r="FB40" s="494"/>
      <c r="FC40" s="494"/>
      <c r="FD40" s="494"/>
      <c r="FE40" s="494"/>
      <c r="FF40" s="494"/>
      <c r="FG40" s="494"/>
      <c r="FH40" s="494"/>
      <c r="FI40" s="494"/>
      <c r="FJ40" s="494"/>
      <c r="FK40" s="494"/>
    </row>
    <row r="41" spans="1:167" s="91" customFormat="1" ht="10.5" customHeight="1">
      <c r="A41" s="476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478"/>
      <c r="AF41" s="477"/>
      <c r="AG41" s="477"/>
      <c r="AH41" s="477"/>
      <c r="AI41" s="477"/>
      <c r="AJ41" s="477"/>
      <c r="AK41" s="477"/>
      <c r="AL41" s="477"/>
      <c r="AM41" s="477"/>
      <c r="AN41" s="477"/>
      <c r="AO41" s="479"/>
      <c r="AP41" s="480"/>
      <c r="AQ41" s="480"/>
      <c r="AR41" s="480"/>
      <c r="AS41" s="480"/>
      <c r="AT41" s="480"/>
      <c r="AU41" s="480"/>
      <c r="AV41" s="480"/>
      <c r="AW41" s="480"/>
      <c r="AX41" s="480"/>
      <c r="AY41" s="478"/>
      <c r="AZ41" s="477"/>
      <c r="BA41" s="477"/>
      <c r="BB41" s="477"/>
      <c r="BC41" s="477"/>
      <c r="BD41" s="477"/>
      <c r="BE41" s="477"/>
      <c r="BF41" s="477"/>
      <c r="BG41" s="477"/>
      <c r="BH41" s="477"/>
      <c r="BI41" s="499" t="s">
        <v>122</v>
      </c>
      <c r="BJ41" s="436"/>
      <c r="BK41" s="436"/>
      <c r="BL41" s="436"/>
      <c r="BM41" s="436"/>
      <c r="BN41" s="436"/>
      <c r="BO41" s="436"/>
      <c r="BP41" s="436"/>
      <c r="BQ41" s="436"/>
      <c r="BR41" s="436"/>
      <c r="BS41" s="436"/>
      <c r="BT41" s="436"/>
      <c r="BU41" s="436"/>
      <c r="BV41" s="436"/>
      <c r="BW41" s="436"/>
      <c r="BX41" s="436"/>
      <c r="BY41" s="436"/>
      <c r="BZ41" s="436"/>
      <c r="CA41" s="436"/>
      <c r="CB41" s="436"/>
      <c r="CC41" s="436"/>
      <c r="CD41" s="436"/>
      <c r="CE41" s="436"/>
      <c r="CF41" s="436"/>
      <c r="CG41" s="436"/>
      <c r="CH41" s="436"/>
      <c r="CI41" s="436"/>
      <c r="CJ41" s="436"/>
      <c r="CK41" s="436"/>
      <c r="CL41" s="436"/>
      <c r="CM41" s="500"/>
      <c r="CN41" s="487"/>
      <c r="CO41" s="488"/>
      <c r="CP41" s="488"/>
      <c r="CQ41" s="488"/>
      <c r="CR41" s="488"/>
      <c r="CS41" s="488"/>
      <c r="CT41" s="488"/>
      <c r="CU41" s="488"/>
      <c r="CV41" s="488"/>
      <c r="CW41" s="488"/>
      <c r="CX41" s="488"/>
      <c r="CY41" s="488"/>
      <c r="CZ41" s="488"/>
      <c r="DA41" s="488"/>
      <c r="DB41" s="488"/>
      <c r="DC41" s="488"/>
      <c r="DD41" s="488"/>
      <c r="DE41" s="488"/>
      <c r="DF41" s="488"/>
      <c r="DG41" s="488"/>
      <c r="DH41" s="488"/>
      <c r="DI41" s="488"/>
      <c r="DJ41" s="488"/>
      <c r="DK41" s="488"/>
      <c r="DL41" s="488"/>
      <c r="DM41" s="488"/>
      <c r="DN41" s="488"/>
      <c r="DO41" s="489"/>
      <c r="DP41" s="495"/>
      <c r="DQ41" s="496"/>
      <c r="DR41" s="496"/>
      <c r="DS41" s="496"/>
      <c r="DT41" s="496"/>
      <c r="DU41" s="496"/>
      <c r="DV41" s="496"/>
      <c r="DW41" s="496"/>
      <c r="DX41" s="496"/>
      <c r="DY41" s="496"/>
      <c r="DZ41" s="496"/>
      <c r="EA41" s="496"/>
      <c r="EB41" s="496"/>
      <c r="EC41" s="496"/>
      <c r="ED41" s="496"/>
      <c r="EE41" s="496"/>
      <c r="EF41" s="496"/>
      <c r="EG41" s="496"/>
      <c r="EH41" s="496"/>
      <c r="EI41" s="496"/>
      <c r="EJ41" s="496"/>
      <c r="EK41" s="496"/>
      <c r="EL41" s="496"/>
      <c r="EM41" s="496"/>
      <c r="EN41" s="496"/>
      <c r="EO41" s="496"/>
      <c r="EP41" s="496"/>
      <c r="EQ41" s="496"/>
      <c r="ER41" s="496"/>
      <c r="ES41" s="496"/>
      <c r="ET41" s="496"/>
      <c r="EU41" s="496"/>
      <c r="EV41" s="496"/>
      <c r="EW41" s="496"/>
      <c r="EX41" s="496"/>
      <c r="EY41" s="496"/>
      <c r="EZ41" s="496"/>
      <c r="FA41" s="496"/>
      <c r="FB41" s="496"/>
      <c r="FC41" s="496"/>
      <c r="FD41" s="496"/>
      <c r="FE41" s="496"/>
      <c r="FF41" s="496"/>
      <c r="FG41" s="496"/>
      <c r="FH41" s="496"/>
      <c r="FI41" s="496"/>
      <c r="FJ41" s="496"/>
      <c r="FK41" s="496"/>
    </row>
    <row r="42" spans="1:167" s="113" customFormat="1" ht="10.5" customHeight="1">
      <c r="A42" s="476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477"/>
      <c r="AL42" s="477"/>
      <c r="AM42" s="477"/>
      <c r="AN42" s="477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77"/>
      <c r="AZ42" s="477"/>
      <c r="BA42" s="477"/>
      <c r="BB42" s="477"/>
      <c r="BC42" s="477"/>
      <c r="BD42" s="477"/>
      <c r="BE42" s="477"/>
      <c r="BF42" s="477"/>
      <c r="BG42" s="477"/>
      <c r="BH42" s="477"/>
      <c r="BI42" s="11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4" t="s">
        <v>121</v>
      </c>
      <c r="CB42" s="435"/>
      <c r="CC42" s="435"/>
      <c r="CD42" s="435"/>
      <c r="CE42" s="91" t="s">
        <v>60</v>
      </c>
      <c r="CF42" s="91"/>
      <c r="CG42" s="91"/>
      <c r="CH42" s="91"/>
      <c r="CI42" s="91"/>
      <c r="CJ42" s="91"/>
      <c r="CK42" s="91"/>
      <c r="CL42" s="91"/>
      <c r="CM42" s="112"/>
      <c r="CN42" s="487"/>
      <c r="CO42" s="488"/>
      <c r="CP42" s="488"/>
      <c r="CQ42" s="488"/>
      <c r="CR42" s="488"/>
      <c r="CS42" s="488"/>
      <c r="CT42" s="488"/>
      <c r="CU42" s="488"/>
      <c r="CV42" s="488"/>
      <c r="CW42" s="488"/>
      <c r="CX42" s="488"/>
      <c r="CY42" s="488"/>
      <c r="CZ42" s="488"/>
      <c r="DA42" s="488"/>
      <c r="DB42" s="488"/>
      <c r="DC42" s="488"/>
      <c r="DD42" s="488"/>
      <c r="DE42" s="488"/>
      <c r="DF42" s="488"/>
      <c r="DG42" s="488"/>
      <c r="DH42" s="488"/>
      <c r="DI42" s="488"/>
      <c r="DJ42" s="488"/>
      <c r="DK42" s="488"/>
      <c r="DL42" s="488"/>
      <c r="DM42" s="488"/>
      <c r="DN42" s="488"/>
      <c r="DO42" s="489"/>
      <c r="DP42" s="495"/>
      <c r="DQ42" s="496"/>
      <c r="DR42" s="496"/>
      <c r="DS42" s="496"/>
      <c r="DT42" s="496"/>
      <c r="DU42" s="496"/>
      <c r="DV42" s="496"/>
      <c r="DW42" s="496"/>
      <c r="DX42" s="496"/>
      <c r="DY42" s="496"/>
      <c r="DZ42" s="496"/>
      <c r="EA42" s="496"/>
      <c r="EB42" s="496"/>
      <c r="EC42" s="496"/>
      <c r="ED42" s="496"/>
      <c r="EE42" s="496"/>
      <c r="EF42" s="496"/>
      <c r="EG42" s="496"/>
      <c r="EH42" s="496"/>
      <c r="EI42" s="496"/>
      <c r="EJ42" s="496"/>
      <c r="EK42" s="496"/>
      <c r="EL42" s="496"/>
      <c r="EM42" s="496"/>
      <c r="EN42" s="496"/>
      <c r="EO42" s="496"/>
      <c r="EP42" s="496"/>
      <c r="EQ42" s="496"/>
      <c r="ER42" s="496"/>
      <c r="ES42" s="496"/>
      <c r="ET42" s="496"/>
      <c r="EU42" s="496"/>
      <c r="EV42" s="496"/>
      <c r="EW42" s="496"/>
      <c r="EX42" s="496"/>
      <c r="EY42" s="496"/>
      <c r="EZ42" s="496"/>
      <c r="FA42" s="496"/>
      <c r="FB42" s="496"/>
      <c r="FC42" s="496"/>
      <c r="FD42" s="496"/>
      <c r="FE42" s="496"/>
      <c r="FF42" s="496"/>
      <c r="FG42" s="496"/>
      <c r="FH42" s="496"/>
      <c r="FI42" s="496"/>
      <c r="FJ42" s="496"/>
      <c r="FK42" s="496"/>
    </row>
    <row r="43" spans="1:167" s="113" customFormat="1" ht="3" customHeight="1">
      <c r="A43" s="476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7"/>
      <c r="AK43" s="477"/>
      <c r="AL43" s="477"/>
      <c r="AM43" s="477"/>
      <c r="AN43" s="477"/>
      <c r="AO43" s="480"/>
      <c r="AP43" s="480"/>
      <c r="AQ43" s="480"/>
      <c r="AR43" s="480"/>
      <c r="AS43" s="480"/>
      <c r="AT43" s="480"/>
      <c r="AU43" s="480"/>
      <c r="AV43" s="480"/>
      <c r="AW43" s="480"/>
      <c r="AX43" s="480"/>
      <c r="AY43" s="477"/>
      <c r="AZ43" s="477"/>
      <c r="BA43" s="477"/>
      <c r="BB43" s="477"/>
      <c r="BC43" s="477"/>
      <c r="BD43" s="477"/>
      <c r="BE43" s="477"/>
      <c r="BF43" s="477"/>
      <c r="BG43" s="477"/>
      <c r="BH43" s="477"/>
      <c r="BI43" s="114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6"/>
      <c r="CN43" s="490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2"/>
      <c r="DP43" s="497"/>
      <c r="DQ43" s="498"/>
      <c r="DR43" s="498"/>
      <c r="DS43" s="498"/>
      <c r="DT43" s="498"/>
      <c r="DU43" s="498"/>
      <c r="DV43" s="498"/>
      <c r="DW43" s="498"/>
      <c r="DX43" s="498"/>
      <c r="DY43" s="498"/>
      <c r="DZ43" s="498"/>
      <c r="EA43" s="498"/>
      <c r="EB43" s="498"/>
      <c r="EC43" s="498"/>
      <c r="ED43" s="498"/>
      <c r="EE43" s="498"/>
      <c r="EF43" s="498"/>
      <c r="EG43" s="498"/>
      <c r="EH43" s="498"/>
      <c r="EI43" s="498"/>
      <c r="EJ43" s="498"/>
      <c r="EK43" s="498"/>
      <c r="EL43" s="498"/>
      <c r="EM43" s="498"/>
      <c r="EN43" s="498"/>
      <c r="EO43" s="498"/>
      <c r="EP43" s="498"/>
      <c r="EQ43" s="498"/>
      <c r="ER43" s="498"/>
      <c r="ES43" s="498"/>
      <c r="ET43" s="498"/>
      <c r="EU43" s="498"/>
      <c r="EV43" s="498"/>
      <c r="EW43" s="498"/>
      <c r="EX43" s="498"/>
      <c r="EY43" s="498"/>
      <c r="EZ43" s="498"/>
      <c r="FA43" s="498"/>
      <c r="FB43" s="498"/>
      <c r="FC43" s="498"/>
      <c r="FD43" s="498"/>
      <c r="FE43" s="498"/>
      <c r="FF43" s="498"/>
      <c r="FG43" s="498"/>
      <c r="FH43" s="498"/>
      <c r="FI43" s="498"/>
      <c r="FJ43" s="498"/>
      <c r="FK43" s="498"/>
    </row>
    <row r="44" spans="1:167" s="113" customFormat="1" ht="14.25" customHeight="1">
      <c r="A44" s="476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7"/>
      <c r="AL44" s="477"/>
      <c r="AM44" s="477"/>
      <c r="AN44" s="477"/>
      <c r="AO44" s="480"/>
      <c r="AP44" s="480"/>
      <c r="AQ44" s="480"/>
      <c r="AR44" s="480"/>
      <c r="AS44" s="480"/>
      <c r="AT44" s="480"/>
      <c r="AU44" s="480"/>
      <c r="AV44" s="480"/>
      <c r="AW44" s="480"/>
      <c r="AX44" s="480"/>
      <c r="AY44" s="477"/>
      <c r="AZ44" s="477"/>
      <c r="BA44" s="477"/>
      <c r="BB44" s="477"/>
      <c r="BC44" s="477"/>
      <c r="BD44" s="477"/>
      <c r="BE44" s="477"/>
      <c r="BF44" s="477"/>
      <c r="BG44" s="477"/>
      <c r="BH44" s="477"/>
      <c r="BI44" s="501" t="s">
        <v>45</v>
      </c>
      <c r="BJ44" s="501"/>
      <c r="BK44" s="501"/>
      <c r="BL44" s="501"/>
      <c r="BM44" s="501"/>
      <c r="BN44" s="501"/>
      <c r="BO44" s="501"/>
      <c r="BP44" s="501"/>
      <c r="BQ44" s="501"/>
      <c r="BR44" s="501"/>
      <c r="BS44" s="501" t="s">
        <v>46</v>
      </c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2" t="s">
        <v>45</v>
      </c>
      <c r="CO44" s="503"/>
      <c r="CP44" s="503"/>
      <c r="CQ44" s="503"/>
      <c r="CR44" s="503"/>
      <c r="CS44" s="503"/>
      <c r="CT44" s="503"/>
      <c r="CU44" s="503"/>
      <c r="CV44" s="503"/>
      <c r="CW44" s="503"/>
      <c r="CX44" s="503"/>
      <c r="CY44" s="503"/>
      <c r="CZ44" s="503"/>
      <c r="DA44" s="504"/>
      <c r="DB44" s="502" t="s">
        <v>46</v>
      </c>
      <c r="DC44" s="503"/>
      <c r="DD44" s="503"/>
      <c r="DE44" s="503"/>
      <c r="DF44" s="503"/>
      <c r="DG44" s="503"/>
      <c r="DH44" s="503"/>
      <c r="DI44" s="503"/>
      <c r="DJ44" s="503"/>
      <c r="DK44" s="503"/>
      <c r="DL44" s="503"/>
      <c r="DM44" s="503"/>
      <c r="DN44" s="503"/>
      <c r="DO44" s="504"/>
      <c r="DP44" s="501" t="s">
        <v>112</v>
      </c>
      <c r="DQ44" s="501"/>
      <c r="DR44" s="501"/>
      <c r="DS44" s="501"/>
      <c r="DT44" s="501"/>
      <c r="DU44" s="501"/>
      <c r="DV44" s="501"/>
      <c r="DW44" s="501"/>
      <c r="DX44" s="501"/>
      <c r="DY44" s="501"/>
      <c r="DZ44" s="501"/>
      <c r="EA44" s="501"/>
      <c r="EB44" s="501"/>
      <c r="EC44" s="501"/>
      <c r="ED44" s="501"/>
      <c r="EE44" s="501"/>
      <c r="EF44" s="501"/>
      <c r="EG44" s="501"/>
      <c r="EH44" s="501"/>
      <c r="EI44" s="501"/>
      <c r="EJ44" s="501"/>
      <c r="EK44" s="501"/>
      <c r="EL44" s="501"/>
      <c r="EM44" s="501"/>
      <c r="EN44" s="501" t="s">
        <v>111</v>
      </c>
      <c r="EO44" s="501"/>
      <c r="EP44" s="501"/>
      <c r="EQ44" s="501"/>
      <c r="ER44" s="501"/>
      <c r="ES44" s="501"/>
      <c r="ET44" s="501"/>
      <c r="EU44" s="501"/>
      <c r="EV44" s="501"/>
      <c r="EW44" s="501"/>
      <c r="EX44" s="501"/>
      <c r="EY44" s="501"/>
      <c r="EZ44" s="501"/>
      <c r="FA44" s="501"/>
      <c r="FB44" s="501"/>
      <c r="FC44" s="501"/>
      <c r="FD44" s="501"/>
      <c r="FE44" s="501"/>
      <c r="FF44" s="501"/>
      <c r="FG44" s="501"/>
      <c r="FH44" s="501"/>
      <c r="FI44" s="501"/>
      <c r="FJ44" s="501"/>
      <c r="FK44" s="502"/>
    </row>
    <row r="45" spans="1:167" s="91" customFormat="1" ht="11.1" customHeight="1" thickBot="1">
      <c r="A45" s="504">
        <v>1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14">
        <v>2</v>
      </c>
      <c r="AF45" s="514"/>
      <c r="AG45" s="514"/>
      <c r="AH45" s="514"/>
      <c r="AI45" s="514"/>
      <c r="AJ45" s="514"/>
      <c r="AK45" s="514"/>
      <c r="AL45" s="514"/>
      <c r="AM45" s="514"/>
      <c r="AN45" s="514"/>
      <c r="AO45" s="514">
        <v>3</v>
      </c>
      <c r="AP45" s="514"/>
      <c r="AQ45" s="514"/>
      <c r="AR45" s="514"/>
      <c r="AS45" s="514"/>
      <c r="AT45" s="514"/>
      <c r="AU45" s="514"/>
      <c r="AV45" s="514"/>
      <c r="AW45" s="514"/>
      <c r="AX45" s="514"/>
      <c r="AY45" s="514">
        <v>4</v>
      </c>
      <c r="AZ45" s="514"/>
      <c r="BA45" s="514"/>
      <c r="BB45" s="514"/>
      <c r="BC45" s="514"/>
      <c r="BD45" s="514"/>
      <c r="BE45" s="514"/>
      <c r="BF45" s="514"/>
      <c r="BG45" s="514"/>
      <c r="BH45" s="514"/>
      <c r="BI45" s="505">
        <v>5</v>
      </c>
      <c r="BJ45" s="505"/>
      <c r="BK45" s="505"/>
      <c r="BL45" s="505"/>
      <c r="BM45" s="505"/>
      <c r="BN45" s="505"/>
      <c r="BO45" s="505"/>
      <c r="BP45" s="505"/>
      <c r="BQ45" s="505"/>
      <c r="BR45" s="505"/>
      <c r="BS45" s="514">
        <v>6</v>
      </c>
      <c r="BT45" s="514"/>
      <c r="BU45" s="514"/>
      <c r="BV45" s="514"/>
      <c r="BW45" s="514"/>
      <c r="BX45" s="514"/>
      <c r="BY45" s="514"/>
      <c r="BZ45" s="514"/>
      <c r="CA45" s="514"/>
      <c r="CB45" s="514"/>
      <c r="CC45" s="514"/>
      <c r="CD45" s="514"/>
      <c r="CE45" s="514"/>
      <c r="CF45" s="514"/>
      <c r="CG45" s="514"/>
      <c r="CH45" s="514"/>
      <c r="CI45" s="514"/>
      <c r="CJ45" s="514"/>
      <c r="CK45" s="514"/>
      <c r="CL45" s="514"/>
      <c r="CM45" s="514"/>
      <c r="CN45" s="505">
        <v>7</v>
      </c>
      <c r="CO45" s="505"/>
      <c r="CP45" s="505"/>
      <c r="CQ45" s="505"/>
      <c r="CR45" s="505"/>
      <c r="CS45" s="505"/>
      <c r="CT45" s="505"/>
      <c r="CU45" s="505"/>
      <c r="CV45" s="505"/>
      <c r="CW45" s="505"/>
      <c r="CX45" s="505"/>
      <c r="CY45" s="505"/>
      <c r="CZ45" s="505"/>
      <c r="DA45" s="505"/>
      <c r="DB45" s="505">
        <v>8</v>
      </c>
      <c r="DC45" s="505"/>
      <c r="DD45" s="505"/>
      <c r="DE45" s="505"/>
      <c r="DF45" s="505"/>
      <c r="DG45" s="505"/>
      <c r="DH45" s="505"/>
      <c r="DI45" s="505"/>
      <c r="DJ45" s="505"/>
      <c r="DK45" s="505"/>
      <c r="DL45" s="505"/>
      <c r="DM45" s="505"/>
      <c r="DN45" s="505"/>
      <c r="DO45" s="505"/>
      <c r="DP45" s="505">
        <v>9</v>
      </c>
      <c r="DQ45" s="505"/>
      <c r="DR45" s="505"/>
      <c r="DS45" s="505"/>
      <c r="DT45" s="505"/>
      <c r="DU45" s="505"/>
      <c r="DV45" s="505"/>
      <c r="DW45" s="505"/>
      <c r="DX45" s="505"/>
      <c r="DY45" s="505"/>
      <c r="DZ45" s="505"/>
      <c r="EA45" s="505"/>
      <c r="EB45" s="505"/>
      <c r="EC45" s="505"/>
      <c r="ED45" s="505"/>
      <c r="EE45" s="505"/>
      <c r="EF45" s="505"/>
      <c r="EG45" s="505"/>
      <c r="EH45" s="505"/>
      <c r="EI45" s="505"/>
      <c r="EJ45" s="505"/>
      <c r="EK45" s="505"/>
      <c r="EL45" s="505"/>
      <c r="EM45" s="505"/>
      <c r="EN45" s="505">
        <v>10</v>
      </c>
      <c r="EO45" s="505"/>
      <c r="EP45" s="505"/>
      <c r="EQ45" s="505"/>
      <c r="ER45" s="505"/>
      <c r="ES45" s="505"/>
      <c r="ET45" s="505"/>
      <c r="EU45" s="505"/>
      <c r="EV45" s="505"/>
      <c r="EW45" s="505"/>
      <c r="EX45" s="505"/>
      <c r="EY45" s="505"/>
      <c r="EZ45" s="505"/>
      <c r="FA45" s="505"/>
      <c r="FB45" s="505"/>
      <c r="FC45" s="505"/>
      <c r="FD45" s="505"/>
      <c r="FE45" s="505"/>
      <c r="FF45" s="505"/>
      <c r="FG45" s="505"/>
      <c r="FH45" s="505"/>
      <c r="FI45" s="505"/>
      <c r="FJ45" s="505"/>
      <c r="FK45" s="506"/>
    </row>
    <row r="46" spans="1:167" s="91" customFormat="1" ht="11.25" customHeight="1">
      <c r="A46" s="507" t="s">
        <v>422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9"/>
      <c r="AE46" s="510"/>
      <c r="AF46" s="511"/>
      <c r="AG46" s="511"/>
      <c r="AH46" s="511"/>
      <c r="AI46" s="511"/>
      <c r="AJ46" s="511"/>
      <c r="AK46" s="511"/>
      <c r="AL46" s="511"/>
      <c r="AM46" s="511"/>
      <c r="AN46" s="511"/>
      <c r="AO46" s="512"/>
      <c r="AP46" s="512"/>
      <c r="AQ46" s="512"/>
      <c r="AR46" s="512"/>
      <c r="AS46" s="512"/>
      <c r="AT46" s="512"/>
      <c r="AU46" s="512"/>
      <c r="AV46" s="512"/>
      <c r="AW46" s="512"/>
      <c r="AX46" s="512"/>
      <c r="AY46" s="511"/>
      <c r="AZ46" s="511"/>
      <c r="BA46" s="511"/>
      <c r="BB46" s="511"/>
      <c r="BC46" s="511"/>
      <c r="BD46" s="511"/>
      <c r="BE46" s="511"/>
      <c r="BF46" s="511"/>
      <c r="BG46" s="511"/>
      <c r="BH46" s="511"/>
      <c r="BI46" s="511"/>
      <c r="BJ46" s="511"/>
      <c r="BK46" s="511"/>
      <c r="BL46" s="511"/>
      <c r="BM46" s="511"/>
      <c r="BN46" s="511"/>
      <c r="BO46" s="511"/>
      <c r="BP46" s="511"/>
      <c r="BQ46" s="511"/>
      <c r="BR46" s="511"/>
      <c r="BS46" s="513"/>
      <c r="BT46" s="513"/>
      <c r="BU46" s="513"/>
      <c r="BV46" s="513"/>
      <c r="BW46" s="513"/>
      <c r="BX46" s="513"/>
      <c r="BY46" s="513"/>
      <c r="BZ46" s="513"/>
      <c r="CA46" s="513"/>
      <c r="CB46" s="513"/>
      <c r="CC46" s="513"/>
      <c r="CD46" s="513"/>
      <c r="CE46" s="513"/>
      <c r="CF46" s="513"/>
      <c r="CG46" s="513"/>
      <c r="CH46" s="513"/>
      <c r="CI46" s="513"/>
      <c r="CJ46" s="513"/>
      <c r="CK46" s="513"/>
      <c r="CL46" s="513"/>
      <c r="CM46" s="513"/>
      <c r="CN46" s="511"/>
      <c r="CO46" s="511"/>
      <c r="CP46" s="511"/>
      <c r="CQ46" s="511"/>
      <c r="CR46" s="511"/>
      <c r="CS46" s="511"/>
      <c r="CT46" s="511"/>
      <c r="CU46" s="511"/>
      <c r="CV46" s="511"/>
      <c r="CW46" s="511"/>
      <c r="CX46" s="511"/>
      <c r="CY46" s="511"/>
      <c r="CZ46" s="511"/>
      <c r="DA46" s="511"/>
      <c r="DB46" s="513"/>
      <c r="DC46" s="513"/>
      <c r="DD46" s="513"/>
      <c r="DE46" s="513"/>
      <c r="DF46" s="513"/>
      <c r="DG46" s="513"/>
      <c r="DH46" s="513"/>
      <c r="DI46" s="513"/>
      <c r="DJ46" s="513"/>
      <c r="DK46" s="513"/>
      <c r="DL46" s="513"/>
      <c r="DM46" s="513"/>
      <c r="DN46" s="513"/>
      <c r="DO46" s="513"/>
      <c r="DP46" s="513">
        <v>53900</v>
      </c>
      <c r="DQ46" s="513"/>
      <c r="DR46" s="513"/>
      <c r="DS46" s="513"/>
      <c r="DT46" s="513"/>
      <c r="DU46" s="513"/>
      <c r="DV46" s="513"/>
      <c r="DW46" s="513"/>
      <c r="DX46" s="513"/>
      <c r="DY46" s="513"/>
      <c r="DZ46" s="513"/>
      <c r="EA46" s="513"/>
      <c r="EB46" s="513"/>
      <c r="EC46" s="513"/>
      <c r="ED46" s="513"/>
      <c r="EE46" s="513"/>
      <c r="EF46" s="513"/>
      <c r="EG46" s="513"/>
      <c r="EH46" s="513"/>
      <c r="EI46" s="513"/>
      <c r="EJ46" s="513"/>
      <c r="EK46" s="513"/>
      <c r="EL46" s="513"/>
      <c r="EM46" s="513"/>
      <c r="EN46" s="513">
        <v>53900</v>
      </c>
      <c r="EO46" s="513"/>
      <c r="EP46" s="513"/>
      <c r="EQ46" s="513"/>
      <c r="ER46" s="513"/>
      <c r="ES46" s="513"/>
      <c r="ET46" s="513"/>
      <c r="EU46" s="513"/>
      <c r="EV46" s="513"/>
      <c r="EW46" s="513"/>
      <c r="EX46" s="513"/>
      <c r="EY46" s="513"/>
      <c r="EZ46" s="513"/>
      <c r="FA46" s="513"/>
      <c r="FB46" s="513"/>
      <c r="FC46" s="513"/>
      <c r="FD46" s="513"/>
      <c r="FE46" s="513"/>
      <c r="FF46" s="513"/>
      <c r="FG46" s="513"/>
      <c r="FH46" s="513"/>
      <c r="FI46" s="513"/>
      <c r="FJ46" s="513"/>
      <c r="FK46" s="515"/>
    </row>
    <row r="47" spans="1:167" s="91" customFormat="1" ht="11.25" customHeight="1" thickBot="1">
      <c r="A47" s="526" t="s">
        <v>446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7"/>
      <c r="AE47" s="528"/>
      <c r="AF47" s="529"/>
      <c r="AG47" s="529"/>
      <c r="AH47" s="529"/>
      <c r="AI47" s="529"/>
      <c r="AJ47" s="529"/>
      <c r="AK47" s="529"/>
      <c r="AL47" s="529"/>
      <c r="AM47" s="529"/>
      <c r="AN47" s="529"/>
      <c r="AO47" s="530"/>
      <c r="AP47" s="530"/>
      <c r="AQ47" s="530"/>
      <c r="AR47" s="530"/>
      <c r="AS47" s="530"/>
      <c r="AT47" s="530"/>
      <c r="AU47" s="530"/>
      <c r="AV47" s="530"/>
      <c r="AW47" s="530"/>
      <c r="AX47" s="530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29"/>
      <c r="BJ47" s="529"/>
      <c r="BK47" s="529"/>
      <c r="BL47" s="529"/>
      <c r="BM47" s="529"/>
      <c r="BN47" s="529"/>
      <c r="BO47" s="529"/>
      <c r="BP47" s="529"/>
      <c r="BQ47" s="529"/>
      <c r="BR47" s="529"/>
      <c r="BS47" s="517"/>
      <c r="BT47" s="517"/>
      <c r="BU47" s="517"/>
      <c r="BV47" s="517"/>
      <c r="BW47" s="517"/>
      <c r="BX47" s="517"/>
      <c r="BY47" s="517"/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6"/>
      <c r="CO47" s="516"/>
      <c r="CP47" s="516"/>
      <c r="CQ47" s="516"/>
      <c r="CR47" s="516"/>
      <c r="CS47" s="516"/>
      <c r="CT47" s="516"/>
      <c r="CU47" s="516"/>
      <c r="CV47" s="516"/>
      <c r="CW47" s="516"/>
      <c r="CX47" s="516"/>
      <c r="CY47" s="516"/>
      <c r="CZ47" s="516"/>
      <c r="DA47" s="516"/>
      <c r="DB47" s="517"/>
      <c r="DC47" s="517"/>
      <c r="DD47" s="517"/>
      <c r="DE47" s="517"/>
      <c r="DF47" s="517"/>
      <c r="DG47" s="517"/>
      <c r="DH47" s="517"/>
      <c r="DI47" s="517"/>
      <c r="DJ47" s="517"/>
      <c r="DK47" s="517"/>
      <c r="DL47" s="517"/>
      <c r="DM47" s="517"/>
      <c r="DN47" s="517"/>
      <c r="DO47" s="517"/>
      <c r="DP47" s="517">
        <v>22160</v>
      </c>
      <c r="DQ47" s="517"/>
      <c r="DR47" s="517"/>
      <c r="DS47" s="517"/>
      <c r="DT47" s="517"/>
      <c r="DU47" s="517"/>
      <c r="DV47" s="517"/>
      <c r="DW47" s="517"/>
      <c r="DX47" s="517"/>
      <c r="DY47" s="517"/>
      <c r="DZ47" s="517"/>
      <c r="EA47" s="517"/>
      <c r="EB47" s="517"/>
      <c r="EC47" s="517"/>
      <c r="ED47" s="517"/>
      <c r="EE47" s="517"/>
      <c r="EF47" s="517"/>
      <c r="EG47" s="517"/>
      <c r="EH47" s="517"/>
      <c r="EI47" s="517"/>
      <c r="EJ47" s="517"/>
      <c r="EK47" s="517"/>
      <c r="EL47" s="517"/>
      <c r="EM47" s="517"/>
      <c r="EN47" s="517">
        <v>22160</v>
      </c>
      <c r="EO47" s="517"/>
      <c r="EP47" s="517"/>
      <c r="EQ47" s="517"/>
      <c r="ER47" s="517"/>
      <c r="ES47" s="517"/>
      <c r="ET47" s="517"/>
      <c r="EU47" s="517"/>
      <c r="EV47" s="517"/>
      <c r="EW47" s="517"/>
      <c r="EX47" s="517"/>
      <c r="EY47" s="517"/>
      <c r="EZ47" s="517"/>
      <c r="FA47" s="517"/>
      <c r="FB47" s="517"/>
      <c r="FC47" s="517"/>
      <c r="FD47" s="517"/>
      <c r="FE47" s="517"/>
      <c r="FF47" s="517"/>
      <c r="FG47" s="517"/>
      <c r="FH47" s="517"/>
      <c r="FI47" s="517"/>
      <c r="FJ47" s="517"/>
      <c r="FK47" s="518"/>
    </row>
    <row r="48" spans="1:167" s="100" customFormat="1" ht="12" customHeight="1" thickBot="1">
      <c r="BQ48" s="101" t="s">
        <v>49</v>
      </c>
      <c r="BS48" s="519"/>
      <c r="BT48" s="520"/>
      <c r="BU48" s="520"/>
      <c r="BV48" s="520"/>
      <c r="BW48" s="520"/>
      <c r="BX48" s="520"/>
      <c r="BY48" s="520"/>
      <c r="BZ48" s="520"/>
      <c r="CA48" s="520"/>
      <c r="CB48" s="520"/>
      <c r="CC48" s="520"/>
      <c r="CD48" s="520"/>
      <c r="CE48" s="520"/>
      <c r="CF48" s="520"/>
      <c r="CG48" s="520"/>
      <c r="CH48" s="520"/>
      <c r="CI48" s="520"/>
      <c r="CJ48" s="520"/>
      <c r="CK48" s="520"/>
      <c r="CL48" s="520"/>
      <c r="CM48" s="521"/>
      <c r="CN48" s="522" t="s">
        <v>7</v>
      </c>
      <c r="CO48" s="522"/>
      <c r="CP48" s="522"/>
      <c r="CQ48" s="522"/>
      <c r="CR48" s="522"/>
      <c r="CS48" s="522"/>
      <c r="CT48" s="522"/>
      <c r="CU48" s="522"/>
      <c r="CV48" s="522"/>
      <c r="CW48" s="522"/>
      <c r="CX48" s="522"/>
      <c r="CY48" s="522"/>
      <c r="CZ48" s="522"/>
      <c r="DA48" s="522"/>
      <c r="DB48" s="523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3"/>
      <c r="DN48" s="523"/>
      <c r="DO48" s="523"/>
      <c r="DP48" s="524">
        <f>DP46+DP47</f>
        <v>76060</v>
      </c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  <c r="EF48" s="524"/>
      <c r="EG48" s="524"/>
      <c r="EH48" s="524"/>
      <c r="EI48" s="524"/>
      <c r="EJ48" s="524"/>
      <c r="EK48" s="524"/>
      <c r="EL48" s="524"/>
      <c r="EM48" s="524"/>
      <c r="EN48" s="524">
        <f>EN46+EN47</f>
        <v>76060</v>
      </c>
      <c r="EO48" s="524"/>
      <c r="EP48" s="524"/>
      <c r="EQ48" s="524"/>
      <c r="ER48" s="524"/>
      <c r="ES48" s="524"/>
      <c r="ET48" s="524"/>
      <c r="EU48" s="524"/>
      <c r="EV48" s="524"/>
      <c r="EW48" s="524"/>
      <c r="EX48" s="524"/>
      <c r="EY48" s="524"/>
      <c r="EZ48" s="524"/>
      <c r="FA48" s="524"/>
      <c r="FB48" s="524"/>
      <c r="FC48" s="524"/>
      <c r="FD48" s="524"/>
      <c r="FE48" s="524"/>
      <c r="FF48" s="524"/>
      <c r="FG48" s="524"/>
      <c r="FH48" s="524"/>
      <c r="FI48" s="524"/>
      <c r="FJ48" s="524"/>
      <c r="FK48" s="525"/>
    </row>
    <row r="49" spans="1:167" ht="5.0999999999999996" customHeight="1" thickBot="1"/>
    <row r="50" spans="1:167" s="91" customFormat="1" ht="10.5" customHeight="1">
      <c r="ET50" s="94"/>
      <c r="EU50" s="94"/>
      <c r="EX50" s="94" t="s">
        <v>50</v>
      </c>
      <c r="EZ50" s="531" t="s">
        <v>244</v>
      </c>
      <c r="FA50" s="532"/>
      <c r="FB50" s="532"/>
      <c r="FC50" s="532"/>
      <c r="FD50" s="532"/>
      <c r="FE50" s="532"/>
      <c r="FF50" s="532"/>
      <c r="FG50" s="532"/>
      <c r="FH50" s="532"/>
      <c r="FI50" s="532"/>
      <c r="FJ50" s="532"/>
      <c r="FK50" s="533"/>
    </row>
    <row r="51" spans="1:167" s="91" customFormat="1" ht="10.5" customHeight="1" thickBot="1">
      <c r="A51" s="91" t="s">
        <v>306</v>
      </c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H51" s="437" t="s">
        <v>401</v>
      </c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ET51" s="94"/>
      <c r="EU51" s="94"/>
      <c r="EW51" s="100"/>
      <c r="EX51" s="94" t="s">
        <v>51</v>
      </c>
      <c r="EZ51" s="534">
        <v>1</v>
      </c>
      <c r="FA51" s="535"/>
      <c r="FB51" s="535"/>
      <c r="FC51" s="535"/>
      <c r="FD51" s="535"/>
      <c r="FE51" s="535"/>
      <c r="FF51" s="535"/>
      <c r="FG51" s="535"/>
      <c r="FH51" s="535"/>
      <c r="FI51" s="535"/>
      <c r="FJ51" s="535"/>
      <c r="FK51" s="536"/>
    </row>
    <row r="52" spans="1:167" s="89" customFormat="1" ht="10.5" customHeight="1" thickBot="1">
      <c r="N52" s="430" t="s">
        <v>32</v>
      </c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H52" s="431" t="s">
        <v>52</v>
      </c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</row>
    <row r="53" spans="1:167" ht="10.5" customHeight="1">
      <c r="A53" s="91" t="s">
        <v>120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X53" s="538" t="s">
        <v>119</v>
      </c>
      <c r="BY53" s="539"/>
      <c r="BZ53" s="539"/>
      <c r="CA53" s="539"/>
      <c r="CB53" s="539"/>
      <c r="CC53" s="539"/>
      <c r="CD53" s="539"/>
      <c r="CE53" s="539"/>
      <c r="CF53" s="539"/>
      <c r="CG53" s="539"/>
      <c r="CH53" s="539"/>
      <c r="CI53" s="539"/>
      <c r="CJ53" s="539"/>
      <c r="CK53" s="539"/>
      <c r="CL53" s="539"/>
      <c r="CM53" s="539"/>
      <c r="CN53" s="539"/>
      <c r="CO53" s="539"/>
      <c r="CP53" s="539"/>
      <c r="CQ53" s="539"/>
      <c r="CR53" s="539"/>
      <c r="CS53" s="539"/>
      <c r="CT53" s="539"/>
      <c r="CU53" s="539"/>
      <c r="CV53" s="539"/>
      <c r="CW53" s="539"/>
      <c r="CX53" s="539"/>
      <c r="CY53" s="539"/>
      <c r="CZ53" s="539"/>
      <c r="DA53" s="539"/>
      <c r="DB53" s="539"/>
      <c r="DC53" s="539"/>
      <c r="DD53" s="539"/>
      <c r="DE53" s="539"/>
      <c r="DF53" s="539"/>
      <c r="DG53" s="539"/>
      <c r="DH53" s="539"/>
      <c r="DI53" s="539"/>
      <c r="DJ53" s="539"/>
      <c r="DK53" s="539"/>
      <c r="DL53" s="539"/>
      <c r="DM53" s="539"/>
      <c r="DN53" s="539"/>
      <c r="DO53" s="539"/>
      <c r="DP53" s="539"/>
      <c r="DQ53" s="539"/>
      <c r="DR53" s="539"/>
      <c r="DS53" s="539"/>
      <c r="DT53" s="539"/>
      <c r="DU53" s="539"/>
      <c r="DV53" s="539"/>
      <c r="DW53" s="539"/>
      <c r="DX53" s="539"/>
      <c r="DY53" s="539"/>
      <c r="DZ53" s="539"/>
      <c r="EA53" s="539"/>
      <c r="EB53" s="539"/>
      <c r="EC53" s="539"/>
      <c r="ED53" s="539"/>
      <c r="EE53" s="539"/>
      <c r="EF53" s="539"/>
      <c r="EG53" s="539"/>
      <c r="EH53" s="539"/>
      <c r="EI53" s="539"/>
      <c r="EJ53" s="539"/>
      <c r="EK53" s="539"/>
      <c r="EL53" s="539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9"/>
    </row>
    <row r="54" spans="1:167" ht="10.5" customHeight="1">
      <c r="A54" s="91" t="s">
        <v>118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X54" s="540" t="s">
        <v>117</v>
      </c>
      <c r="BY54" s="541"/>
      <c r="BZ54" s="541"/>
      <c r="CA54" s="541"/>
      <c r="CB54" s="541"/>
      <c r="CC54" s="541"/>
      <c r="CD54" s="541"/>
      <c r="CE54" s="541"/>
      <c r="CF54" s="541"/>
      <c r="CG54" s="541"/>
      <c r="CH54" s="541"/>
      <c r="CI54" s="541"/>
      <c r="CJ54" s="541"/>
      <c r="CK54" s="541"/>
      <c r="CL54" s="541"/>
      <c r="CM54" s="541"/>
      <c r="CN54" s="541"/>
      <c r="CO54" s="541"/>
      <c r="CP54" s="541"/>
      <c r="CQ54" s="541"/>
      <c r="CR54" s="541"/>
      <c r="CS54" s="541"/>
      <c r="CT54" s="541"/>
      <c r="CU54" s="541"/>
      <c r="CV54" s="541"/>
      <c r="CW54" s="541"/>
      <c r="CX54" s="541"/>
      <c r="CY54" s="541"/>
      <c r="CZ54" s="541"/>
      <c r="DA54" s="541"/>
      <c r="DB54" s="541"/>
      <c r="DC54" s="541"/>
      <c r="DD54" s="541"/>
      <c r="DE54" s="541"/>
      <c r="DF54" s="541"/>
      <c r="DG54" s="541"/>
      <c r="DH54" s="541"/>
      <c r="DI54" s="541"/>
      <c r="DJ54" s="541"/>
      <c r="DK54" s="541"/>
      <c r="DL54" s="541"/>
      <c r="DM54" s="541"/>
      <c r="DN54" s="541"/>
      <c r="DO54" s="541"/>
      <c r="DP54" s="541"/>
      <c r="DQ54" s="541"/>
      <c r="DR54" s="541"/>
      <c r="DS54" s="541"/>
      <c r="DT54" s="541"/>
      <c r="DU54" s="541"/>
      <c r="DV54" s="541"/>
      <c r="DW54" s="541"/>
      <c r="DX54" s="541"/>
      <c r="DY54" s="541"/>
      <c r="DZ54" s="541"/>
      <c r="EA54" s="541"/>
      <c r="EB54" s="541"/>
      <c r="EC54" s="541"/>
      <c r="ED54" s="541"/>
      <c r="EE54" s="541"/>
      <c r="EF54" s="541"/>
      <c r="EG54" s="541"/>
      <c r="EH54" s="541"/>
      <c r="EI54" s="541"/>
      <c r="EJ54" s="541"/>
      <c r="EK54" s="541"/>
      <c r="EL54" s="541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</row>
    <row r="55" spans="1:167" ht="10.5" customHeight="1">
      <c r="A55" s="91" t="s">
        <v>116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H55" s="437" t="s">
        <v>390</v>
      </c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X55" s="122"/>
      <c r="BY55" s="91" t="s">
        <v>110</v>
      </c>
      <c r="CL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123"/>
    </row>
    <row r="56" spans="1:167" ht="10.5" customHeight="1">
      <c r="N56" s="430" t="s">
        <v>32</v>
      </c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H56" s="431" t="s">
        <v>52</v>
      </c>
      <c r="AI56" s="431"/>
      <c r="AJ56" s="431"/>
      <c r="AK56" s="431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1"/>
      <c r="AW56" s="431"/>
      <c r="AX56" s="431"/>
      <c r="AY56" s="431"/>
      <c r="AZ56" s="431"/>
      <c r="BA56" s="431"/>
      <c r="BB56" s="431"/>
      <c r="BC56" s="431"/>
      <c r="BD56" s="431"/>
      <c r="BE56" s="431"/>
      <c r="BF56" s="431"/>
      <c r="BX56" s="122"/>
      <c r="BY56" s="91" t="s">
        <v>109</v>
      </c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/>
      <c r="CX56" s="437"/>
      <c r="CZ56" s="437"/>
      <c r="DA56" s="437"/>
      <c r="DB56" s="437"/>
      <c r="DC56" s="437"/>
      <c r="DD56" s="437"/>
      <c r="DE56" s="437"/>
      <c r="DF56" s="437"/>
      <c r="DG56" s="437"/>
      <c r="DH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C56" s="432"/>
      <c r="ED56" s="432"/>
      <c r="EE56" s="432"/>
      <c r="EF56" s="432"/>
      <c r="EG56" s="432"/>
      <c r="EH56" s="432"/>
      <c r="EI56" s="432"/>
      <c r="EJ56" s="432"/>
      <c r="EK56" s="432"/>
      <c r="EL56" s="432"/>
      <c r="FJ56" s="91"/>
      <c r="FK56" s="123"/>
    </row>
    <row r="57" spans="1:167" ht="10.5" customHeight="1">
      <c r="A57" s="91" t="s">
        <v>110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X57" s="122"/>
      <c r="CL57" s="537" t="s">
        <v>53</v>
      </c>
      <c r="CM57" s="537"/>
      <c r="CN57" s="537"/>
      <c r="CO57" s="537"/>
      <c r="CP57" s="537"/>
      <c r="CQ57" s="537"/>
      <c r="CR57" s="537"/>
      <c r="CS57" s="537"/>
      <c r="CT57" s="537"/>
      <c r="CU57" s="537"/>
      <c r="CV57" s="537"/>
      <c r="CW57" s="537"/>
      <c r="CX57" s="537"/>
      <c r="CZ57" s="537" t="s">
        <v>32</v>
      </c>
      <c r="DA57" s="537"/>
      <c r="DB57" s="537"/>
      <c r="DC57" s="537"/>
      <c r="DD57" s="537"/>
      <c r="DE57" s="537"/>
      <c r="DF57" s="537"/>
      <c r="DG57" s="537"/>
      <c r="DH57" s="537"/>
      <c r="DJ57" s="537" t="s">
        <v>52</v>
      </c>
      <c r="DK57" s="537"/>
      <c r="DL57" s="537"/>
      <c r="DM57" s="537"/>
      <c r="DN57" s="537"/>
      <c r="DO57" s="537"/>
      <c r="DP57" s="537"/>
      <c r="DQ57" s="537"/>
      <c r="DR57" s="537"/>
      <c r="DS57" s="537"/>
      <c r="DT57" s="537"/>
      <c r="DU57" s="537"/>
      <c r="DV57" s="537"/>
      <c r="DW57" s="537"/>
      <c r="DX57" s="537"/>
      <c r="DY57" s="537"/>
      <c r="DZ57" s="537"/>
      <c r="EA57" s="537"/>
      <c r="EC57" s="537" t="s">
        <v>54</v>
      </c>
      <c r="ED57" s="537"/>
      <c r="EE57" s="537"/>
      <c r="EF57" s="537"/>
      <c r="EG57" s="537"/>
      <c r="EH57" s="537"/>
      <c r="EI57" s="537"/>
      <c r="EJ57" s="537"/>
      <c r="EK57" s="537"/>
      <c r="EL57" s="537"/>
      <c r="FJ57" s="124"/>
      <c r="FK57" s="123"/>
    </row>
    <row r="58" spans="1:167" ht="10.5" customHeight="1">
      <c r="A58" s="91" t="s">
        <v>109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O58" s="437" t="s">
        <v>391</v>
      </c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X58" s="122"/>
      <c r="BY58" s="434" t="s">
        <v>59</v>
      </c>
      <c r="BZ58" s="434"/>
      <c r="CA58" s="432"/>
      <c r="CB58" s="432"/>
      <c r="CC58" s="432"/>
      <c r="CD58" s="432"/>
      <c r="CE58" s="432"/>
      <c r="CF58" s="433" t="s">
        <v>59</v>
      </c>
      <c r="CG58" s="433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4">
        <v>20</v>
      </c>
      <c r="DF58" s="434"/>
      <c r="DG58" s="434"/>
      <c r="DH58" s="434"/>
      <c r="DI58" s="435"/>
      <c r="DJ58" s="435"/>
      <c r="DK58" s="435"/>
      <c r="DL58" s="433" t="s">
        <v>60</v>
      </c>
      <c r="DM58" s="433"/>
      <c r="DN58" s="433"/>
      <c r="ED58" s="91"/>
      <c r="EE58" s="91"/>
      <c r="EF58" s="91"/>
      <c r="EG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123"/>
    </row>
    <row r="59" spans="1:167" s="89" customFormat="1" ht="9.75" customHeight="1" thickBot="1">
      <c r="N59" s="537" t="s">
        <v>53</v>
      </c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D59" s="537" t="s">
        <v>32</v>
      </c>
      <c r="AE59" s="537"/>
      <c r="AF59" s="537"/>
      <c r="AG59" s="537"/>
      <c r="AH59" s="537"/>
      <c r="AI59" s="537"/>
      <c r="AJ59" s="537"/>
      <c r="AK59" s="537"/>
      <c r="AL59" s="537"/>
      <c r="AM59" s="537"/>
      <c r="AO59" s="537" t="s">
        <v>52</v>
      </c>
      <c r="AP59" s="537"/>
      <c r="AQ59" s="537"/>
      <c r="AR59" s="537"/>
      <c r="AS59" s="537"/>
      <c r="AT59" s="537"/>
      <c r="AU59" s="537"/>
      <c r="AV59" s="537"/>
      <c r="AW59" s="537"/>
      <c r="AX59" s="537"/>
      <c r="AY59" s="537"/>
      <c r="AZ59" s="537"/>
      <c r="BA59" s="537"/>
      <c r="BB59" s="537"/>
      <c r="BC59" s="537"/>
      <c r="BD59" s="537"/>
      <c r="BE59" s="537"/>
      <c r="BF59" s="537"/>
      <c r="BH59" s="542" t="s">
        <v>54</v>
      </c>
      <c r="BI59" s="542"/>
      <c r="BJ59" s="542"/>
      <c r="BK59" s="542"/>
      <c r="BL59" s="542"/>
      <c r="BM59" s="542"/>
      <c r="BN59" s="542"/>
      <c r="BO59" s="542"/>
      <c r="BP59" s="542"/>
      <c r="BQ59" s="542"/>
      <c r="BR59" s="542"/>
      <c r="BS59" s="542"/>
      <c r="BT59" s="542"/>
      <c r="BU59" s="542"/>
      <c r="BX59" s="125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7"/>
    </row>
    <row r="60" spans="1:167" s="91" customFormat="1" ht="10.5" customHeight="1">
      <c r="A60" s="434" t="s">
        <v>59</v>
      </c>
      <c r="B60" s="434"/>
      <c r="C60" s="432"/>
      <c r="D60" s="432"/>
      <c r="E60" s="432"/>
      <c r="F60" s="432"/>
      <c r="G60" s="432"/>
      <c r="H60" s="433" t="s">
        <v>59</v>
      </c>
      <c r="I60" s="433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34">
        <v>20</v>
      </c>
      <c r="AH60" s="434"/>
      <c r="AI60" s="434"/>
      <c r="AJ60" s="434"/>
      <c r="AK60" s="435"/>
      <c r="AL60" s="435"/>
      <c r="AM60" s="435"/>
      <c r="AN60" s="433" t="s">
        <v>60</v>
      </c>
      <c r="AO60" s="433"/>
      <c r="AP60" s="433"/>
    </row>
    <row r="61" spans="1:167" s="91" customFormat="1" ht="3" customHeight="1"/>
  </sheetData>
  <mergeCells count="134">
    <mergeCell ref="N59:AB59"/>
    <mergeCell ref="AD59:AM59"/>
    <mergeCell ref="AO59:BF59"/>
    <mergeCell ref="BH59:BU59"/>
    <mergeCell ref="CL57:CX57"/>
    <mergeCell ref="CZ57:DH57"/>
    <mergeCell ref="DJ57:EA57"/>
    <mergeCell ref="AN60:AP60"/>
    <mergeCell ref="A60:B60"/>
    <mergeCell ref="C60:G60"/>
    <mergeCell ref="H60:I60"/>
    <mergeCell ref="J60:AF60"/>
    <mergeCell ref="AG60:AJ60"/>
    <mergeCell ref="AK60:AM60"/>
    <mergeCell ref="CF58:CG58"/>
    <mergeCell ref="CH58:DD58"/>
    <mergeCell ref="EC57:EL57"/>
    <mergeCell ref="N58:AB58"/>
    <mergeCell ref="AD58:AM58"/>
    <mergeCell ref="AO58:BF58"/>
    <mergeCell ref="BH58:BU58"/>
    <mergeCell ref="BY58:BZ58"/>
    <mergeCell ref="CA58:CE58"/>
    <mergeCell ref="BX53:EL53"/>
    <mergeCell ref="BX54:EL54"/>
    <mergeCell ref="N55:AF55"/>
    <mergeCell ref="AH55:BF55"/>
    <mergeCell ref="N56:AF56"/>
    <mergeCell ref="AH56:BF56"/>
    <mergeCell ref="CL56:CX56"/>
    <mergeCell ref="CZ56:DH56"/>
    <mergeCell ref="DJ56:EA56"/>
    <mergeCell ref="EC56:EL56"/>
    <mergeCell ref="DE58:DH58"/>
    <mergeCell ref="DI58:DK58"/>
    <mergeCell ref="DL58:DN58"/>
    <mergeCell ref="N52:AF52"/>
    <mergeCell ref="AH52:BF52"/>
    <mergeCell ref="CN47:DA47"/>
    <mergeCell ref="DB47:DO47"/>
    <mergeCell ref="DP47:EM47"/>
    <mergeCell ref="EN47:FK47"/>
    <mergeCell ref="BS48:CM48"/>
    <mergeCell ref="CN48:DA48"/>
    <mergeCell ref="DB48:DO48"/>
    <mergeCell ref="DP48:EM48"/>
    <mergeCell ref="EN48:FK48"/>
    <mergeCell ref="A47:AD47"/>
    <mergeCell ref="AE47:AN47"/>
    <mergeCell ref="AO47:AX47"/>
    <mergeCell ref="AY47:BH47"/>
    <mergeCell ref="BI47:BR47"/>
    <mergeCell ref="BS47:CM47"/>
    <mergeCell ref="EZ50:FK50"/>
    <mergeCell ref="N51:AF51"/>
    <mergeCell ref="AH51:BF51"/>
    <mergeCell ref="EZ51:FK51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A45:AD45"/>
    <mergeCell ref="AE45:AN45"/>
    <mergeCell ref="AO45:AX45"/>
    <mergeCell ref="AY45:BH45"/>
    <mergeCell ref="BI45:BR45"/>
    <mergeCell ref="BS45:CM45"/>
    <mergeCell ref="CN46:DA46"/>
    <mergeCell ref="DB46:DO46"/>
    <mergeCell ref="DP46:EM46"/>
    <mergeCell ref="EN46:FK46"/>
    <mergeCell ref="L36:AV36"/>
    <mergeCell ref="EZ36:FK36"/>
    <mergeCell ref="L37:AV37"/>
    <mergeCell ref="EN38:FK38"/>
    <mergeCell ref="A40:AD44"/>
    <mergeCell ref="AE40:AN44"/>
    <mergeCell ref="AO40:AX44"/>
    <mergeCell ref="AY40:BH44"/>
    <mergeCell ref="BI40:CM40"/>
    <mergeCell ref="CN40:DO43"/>
    <mergeCell ref="DP40:FK43"/>
    <mergeCell ref="BI41:CM41"/>
    <mergeCell ref="CB42:CD42"/>
    <mergeCell ref="BI44:BR44"/>
    <mergeCell ref="BS44:CM44"/>
    <mergeCell ref="CN44:DA44"/>
    <mergeCell ref="DB44:DO44"/>
    <mergeCell ref="DP44:EM44"/>
    <mergeCell ref="EN44:FK44"/>
    <mergeCell ref="AO31:EL32"/>
    <mergeCell ref="EZ31:FK31"/>
    <mergeCell ref="EZ32:FK32"/>
    <mergeCell ref="AO33:EL34"/>
    <mergeCell ref="EZ33:FK34"/>
    <mergeCell ref="EZ35:FK35"/>
    <mergeCell ref="EZ24:FK24"/>
    <mergeCell ref="AO25:EL26"/>
    <mergeCell ref="EZ25:FK26"/>
    <mergeCell ref="EZ27:FK29"/>
    <mergeCell ref="AY28:BZ29"/>
    <mergeCell ref="AO30:EL30"/>
    <mergeCell ref="EZ30:FK30"/>
    <mergeCell ref="B21:EX21"/>
    <mergeCell ref="EJ22:EM22"/>
    <mergeCell ref="EZ22:FK22"/>
    <mergeCell ref="EZ23:FK23"/>
    <mergeCell ref="AR24:AV24"/>
    <mergeCell ref="AW24:AX24"/>
    <mergeCell ref="AY24:BU24"/>
    <mergeCell ref="BV24:BY24"/>
    <mergeCell ref="BZ24:CB24"/>
    <mergeCell ref="CC24:CE24"/>
    <mergeCell ref="BP19:CK19"/>
    <mergeCell ref="DY19:FK19"/>
    <mergeCell ref="BQ20:BU20"/>
    <mergeCell ref="BV20:BW20"/>
    <mergeCell ref="BX20:CT20"/>
    <mergeCell ref="CU20:CX20"/>
    <mergeCell ref="CY20:DA20"/>
    <mergeCell ref="DB20:DD20"/>
    <mergeCell ref="BP13:FK13"/>
    <mergeCell ref="BP14:FK14"/>
    <mergeCell ref="BP15:FK15"/>
    <mergeCell ref="BP16:FK16"/>
    <mergeCell ref="BP17:FK17"/>
    <mergeCell ref="BP18:CK18"/>
    <mergeCell ref="DY18:FK18"/>
  </mergeCells>
  <pageMargins left="0.39370078740157483" right="0.31496062992125984" top="0.59055118110236227" bottom="0.35433070866141736" header="0.19685039370078741" footer="0.1968503937007874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workbookViewId="0">
      <selection activeCell="A3" sqref="A3:DD3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</row>
    <row r="2" spans="1:108">
      <c r="A2" s="271" t="s">
        <v>374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</row>
    <row r="3" spans="1:108">
      <c r="A3" s="271" t="s">
        <v>470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</row>
    <row r="4" spans="1:108">
      <c r="A4" s="277" t="s">
        <v>78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</row>
    <row r="5" spans="1:108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74" t="s">
        <v>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6"/>
      <c r="BU6" s="274" t="s">
        <v>76</v>
      </c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6"/>
    </row>
    <row r="7" spans="1:108" s="5" customFormat="1" ht="15" customHeight="1">
      <c r="A7" s="18"/>
      <c r="B7" s="249" t="s">
        <v>75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50"/>
      <c r="BU7" s="278">
        <f>BU9+BU15</f>
        <v>2681805.96</v>
      </c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80"/>
    </row>
    <row r="8" spans="1:108" s="6" customFormat="1" ht="15" customHeight="1">
      <c r="A8" s="19"/>
      <c r="B8" s="272" t="s">
        <v>8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3"/>
      <c r="BU8" s="281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3"/>
    </row>
    <row r="9" spans="1:108" ht="24.75" customHeight="1">
      <c r="A9" s="20"/>
      <c r="B9" s="242" t="s">
        <v>387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3"/>
      <c r="BU9" s="239">
        <v>1989726.38</v>
      </c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5"/>
    </row>
    <row r="10" spans="1:108" ht="15" customHeight="1">
      <c r="A10" s="21"/>
      <c r="B10" s="264" t="s">
        <v>4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5"/>
      <c r="BU10" s="286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5"/>
    </row>
    <row r="11" spans="1:108" ht="30.75" customHeight="1">
      <c r="A11" s="20"/>
      <c r="B11" s="242" t="s">
        <v>146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3"/>
      <c r="BU11" s="259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1"/>
    </row>
    <row r="12" spans="1:108" ht="41.25" customHeight="1">
      <c r="A12" s="20"/>
      <c r="B12" s="242" t="s">
        <v>147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3"/>
      <c r="BU12" s="269">
        <v>1989726.38</v>
      </c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1"/>
    </row>
    <row r="13" spans="1:108" ht="41.25" customHeight="1">
      <c r="A13" s="20"/>
      <c r="B13" s="242" t="s">
        <v>148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3"/>
      <c r="BU13" s="269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1"/>
    </row>
    <row r="14" spans="1:108" ht="17.25" customHeight="1">
      <c r="A14" s="20"/>
      <c r="B14" s="242" t="s">
        <v>149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3"/>
      <c r="BU14" s="259">
        <v>1168126.5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1"/>
    </row>
    <row r="15" spans="1:108" ht="18" customHeight="1">
      <c r="A15" s="20"/>
      <c r="B15" s="242" t="s">
        <v>150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3"/>
      <c r="BU15" s="259">
        <v>692079.58</v>
      </c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1"/>
    </row>
    <row r="16" spans="1:108" ht="15" customHeight="1">
      <c r="A16" s="22"/>
      <c r="B16" s="264" t="s">
        <v>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5"/>
      <c r="BU16" s="269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1"/>
    </row>
    <row r="17" spans="1:108" ht="15" customHeight="1">
      <c r="A17" s="20"/>
      <c r="B17" s="242" t="s">
        <v>74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3"/>
      <c r="BU17" s="259">
        <v>149329.99</v>
      </c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1"/>
    </row>
    <row r="18" spans="1:108" ht="15" customHeight="1">
      <c r="A18" s="20"/>
      <c r="B18" s="242" t="s">
        <v>151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3"/>
      <c r="BU18" s="259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1"/>
    </row>
    <row r="19" spans="1:108" s="5" customFormat="1" ht="15" customHeight="1">
      <c r="A19" s="18"/>
      <c r="B19" s="249" t="s">
        <v>73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50"/>
      <c r="BU19" s="266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8"/>
    </row>
    <row r="20" spans="1:108" ht="12.75" customHeight="1">
      <c r="A20" s="21"/>
      <c r="B20" s="264" t="s">
        <v>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5"/>
      <c r="BU20" s="259"/>
      <c r="BV20" s="262"/>
      <c r="BW20" s="262"/>
      <c r="BX20" s="262"/>
      <c r="BY20" s="262"/>
      <c r="BZ20" s="262"/>
      <c r="CA20" s="262"/>
      <c r="CB20" s="262"/>
      <c r="CC20" s="262"/>
      <c r="CD20" s="262"/>
      <c r="CE20" s="262"/>
      <c r="CF20" s="262"/>
      <c r="CG20" s="262"/>
      <c r="CH20" s="262"/>
      <c r="CI20" s="262"/>
      <c r="CJ20" s="262"/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3"/>
    </row>
    <row r="21" spans="1:108" ht="15" customHeight="1">
      <c r="A21" s="20"/>
      <c r="B21" s="242" t="s">
        <v>79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3"/>
      <c r="BU21" s="259">
        <v>43998.86</v>
      </c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3"/>
    </row>
    <row r="22" spans="1:108" ht="14.25" customHeight="1">
      <c r="A22" s="21"/>
      <c r="B22" s="264" t="s">
        <v>4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5"/>
      <c r="BU22" s="259"/>
      <c r="BV22" s="262"/>
      <c r="BW22" s="262"/>
      <c r="BX22" s="262"/>
      <c r="BY22" s="262"/>
      <c r="BZ22" s="262"/>
      <c r="CA22" s="262"/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2"/>
      <c r="CN22" s="262"/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3"/>
    </row>
    <row r="23" spans="1:108" ht="15.75" customHeight="1">
      <c r="A23" s="23"/>
      <c r="B23" s="237" t="s">
        <v>80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8"/>
      <c r="BU23" s="239">
        <f>BU21</f>
        <v>43998.86</v>
      </c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1"/>
    </row>
    <row r="24" spans="1:108" ht="27.75" customHeight="1">
      <c r="A24" s="23"/>
      <c r="B24" s="237" t="s">
        <v>81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8"/>
      <c r="BU24" s="239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</row>
    <row r="25" spans="1:108" ht="15.75" customHeight="1">
      <c r="A25" s="23"/>
      <c r="B25" s="242" t="s">
        <v>82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3"/>
      <c r="BU25" s="239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</row>
    <row r="26" spans="1:108" ht="26.25" customHeight="1">
      <c r="A26" s="23"/>
      <c r="B26" s="237" t="s">
        <v>139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8"/>
      <c r="BU26" s="239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</row>
    <row r="27" spans="1:108" ht="27.75" customHeight="1">
      <c r="A27" s="20"/>
      <c r="B27" s="242" t="s">
        <v>140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3"/>
      <c r="BU27" s="239">
        <f>BU31+BU33+BU34+BU37+BU38</f>
        <v>103036.8</v>
      </c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</row>
    <row r="28" spans="1:108" ht="17.25" customHeight="1">
      <c r="A28" s="20"/>
      <c r="B28" s="242" t="s">
        <v>4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3"/>
      <c r="BU28" s="72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17.25" customHeight="1">
      <c r="A29" s="20"/>
      <c r="B29" s="242" t="s">
        <v>141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3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7.25" customHeight="1">
      <c r="A30" s="20"/>
      <c r="B30" s="242" t="s">
        <v>142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3"/>
      <c r="BU30" s="244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6"/>
    </row>
    <row r="31" spans="1:108" ht="17.25" customHeight="1">
      <c r="A31" s="20"/>
      <c r="B31" s="242" t="s">
        <v>143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3"/>
      <c r="BU31" s="244">
        <v>7953.17</v>
      </c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6"/>
    </row>
    <row r="32" spans="1:108" ht="17.25" customHeight="1">
      <c r="A32" s="20"/>
      <c r="B32" s="242" t="s">
        <v>144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3"/>
      <c r="BU32" s="244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6"/>
    </row>
    <row r="33" spans="1:108" ht="17.25" customHeight="1">
      <c r="A33" s="20"/>
      <c r="B33" s="242" t="s">
        <v>145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3"/>
      <c r="BU33" s="244">
        <v>18926.509999999998</v>
      </c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6"/>
    </row>
    <row r="34" spans="1:108" ht="17.25" customHeight="1">
      <c r="A34" s="20"/>
      <c r="B34" s="242" t="s">
        <v>152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3"/>
      <c r="BU34" s="244">
        <v>20903</v>
      </c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6"/>
    </row>
    <row r="35" spans="1:108" ht="17.25" customHeight="1">
      <c r="A35" s="20"/>
      <c r="B35" s="242" t="s">
        <v>154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3"/>
      <c r="BU35" s="69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</row>
    <row r="36" spans="1:108" ht="17.25" customHeight="1">
      <c r="A36" s="20"/>
      <c r="B36" s="242" t="s">
        <v>155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3"/>
      <c r="BU36" s="69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1"/>
    </row>
    <row r="37" spans="1:108" ht="17.25" customHeight="1">
      <c r="A37" s="20"/>
      <c r="B37" s="242" t="s">
        <v>156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3"/>
      <c r="BU37" s="244">
        <v>55254.12</v>
      </c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6"/>
    </row>
    <row r="38" spans="1:108" ht="17.25" customHeight="1">
      <c r="A38" s="20"/>
      <c r="B38" s="242" t="s">
        <v>157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3"/>
      <c r="BU38" s="244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5"/>
      <c r="CT38" s="245"/>
      <c r="CU38" s="245"/>
      <c r="CV38" s="245"/>
      <c r="CW38" s="245"/>
      <c r="CX38" s="245"/>
      <c r="CY38" s="245"/>
      <c r="CZ38" s="245"/>
      <c r="DA38" s="245"/>
      <c r="DB38" s="245"/>
      <c r="DC38" s="245"/>
      <c r="DD38" s="246"/>
    </row>
    <row r="39" spans="1:108" ht="41.25" customHeight="1">
      <c r="A39" s="20"/>
      <c r="B39" s="242" t="s">
        <v>153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3"/>
      <c r="BU39" s="244">
        <f>BU49</f>
        <v>15513.85</v>
      </c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6"/>
    </row>
    <row r="40" spans="1:108" ht="17.25" customHeight="1">
      <c r="A40" s="20"/>
      <c r="B40" s="242" t="s">
        <v>4</v>
      </c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3"/>
      <c r="BU40" s="69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18" customHeight="1">
      <c r="A41" s="20"/>
      <c r="B41" s="242" t="s">
        <v>158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3"/>
      <c r="BU41" s="69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18" customHeight="1">
      <c r="A42" s="20"/>
      <c r="B42" s="242" t="s">
        <v>159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3"/>
      <c r="BU42" s="69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8" customHeight="1">
      <c r="A43" s="20"/>
      <c r="B43" s="242" t="s">
        <v>160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3"/>
      <c r="BU43" s="69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18" customHeight="1">
      <c r="A44" s="20"/>
      <c r="B44" s="242" t="s">
        <v>161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3"/>
      <c r="BU44" s="69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18" customHeight="1">
      <c r="A45" s="20"/>
      <c r="B45" s="242" t="s">
        <v>162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3"/>
      <c r="BU45" s="69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18" customHeight="1">
      <c r="A46" s="20"/>
      <c r="B46" s="242" t="s">
        <v>163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3"/>
      <c r="BU46" s="69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18" customHeight="1">
      <c r="A47" s="20"/>
      <c r="B47" s="242" t="s">
        <v>164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3"/>
      <c r="BU47" s="69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18" customHeight="1">
      <c r="A48" s="20"/>
      <c r="B48" s="242" t="s">
        <v>165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3"/>
      <c r="BU48" s="69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8" customHeight="1">
      <c r="A49" s="20"/>
      <c r="B49" s="242" t="s">
        <v>166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3"/>
      <c r="BU49" s="244">
        <v>15513.85</v>
      </c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45"/>
      <c r="CL49" s="245"/>
      <c r="CM49" s="245"/>
      <c r="CN49" s="245"/>
      <c r="CO49" s="245"/>
      <c r="CP49" s="245"/>
      <c r="CQ49" s="245"/>
      <c r="CR49" s="245"/>
      <c r="CS49" s="245"/>
      <c r="CT49" s="245"/>
      <c r="CU49" s="245"/>
      <c r="CV49" s="245"/>
      <c r="CW49" s="245"/>
      <c r="CX49" s="245"/>
      <c r="CY49" s="245"/>
      <c r="CZ49" s="245"/>
      <c r="DA49" s="245"/>
      <c r="DB49" s="245"/>
      <c r="DC49" s="245"/>
      <c r="DD49" s="246"/>
    </row>
    <row r="50" spans="1:108" ht="18" customHeight="1">
      <c r="A50" s="20"/>
      <c r="B50" s="242" t="s">
        <v>167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3"/>
      <c r="BU50" s="69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</row>
    <row r="51" spans="1:108" s="5" customFormat="1" ht="15" customHeight="1">
      <c r="A51" s="18"/>
      <c r="B51" s="249" t="s">
        <v>72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50"/>
      <c r="BU51" s="253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5"/>
    </row>
    <row r="52" spans="1:108" ht="15" customHeight="1">
      <c r="A52" s="24"/>
      <c r="B52" s="251" t="s">
        <v>8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2"/>
      <c r="BU52" s="244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5"/>
      <c r="CM52" s="245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6"/>
    </row>
    <row r="53" spans="1:108" ht="15" customHeight="1">
      <c r="A53" s="20"/>
      <c r="B53" s="242" t="s">
        <v>83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3"/>
      <c r="BU53" s="244"/>
      <c r="BV53" s="245"/>
      <c r="BW53" s="245"/>
      <c r="BX53" s="245"/>
      <c r="BY53" s="245"/>
      <c r="BZ53" s="245"/>
      <c r="CA53" s="245"/>
      <c r="CB53" s="245"/>
      <c r="CC53" s="245"/>
      <c r="CD53" s="245"/>
      <c r="CE53" s="245"/>
      <c r="CF53" s="245"/>
      <c r="CG53" s="245"/>
      <c r="CH53" s="245"/>
      <c r="CI53" s="245"/>
      <c r="CJ53" s="245"/>
      <c r="CK53" s="245"/>
      <c r="CL53" s="245"/>
      <c r="CM53" s="245"/>
      <c r="CN53" s="245"/>
      <c r="CO53" s="245"/>
      <c r="CP53" s="245"/>
      <c r="CQ53" s="245"/>
      <c r="CR53" s="245"/>
      <c r="CS53" s="245"/>
      <c r="CT53" s="245"/>
      <c r="CU53" s="245"/>
      <c r="CV53" s="245"/>
      <c r="CW53" s="245"/>
      <c r="CX53" s="245"/>
      <c r="CY53" s="245"/>
      <c r="CZ53" s="245"/>
      <c r="DA53" s="245"/>
      <c r="DB53" s="245"/>
      <c r="DC53" s="245"/>
      <c r="DD53" s="246"/>
    </row>
    <row r="54" spans="1:108" ht="15" customHeight="1">
      <c r="A54" s="20"/>
      <c r="B54" s="242" t="s">
        <v>168</v>
      </c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3"/>
      <c r="BU54" s="244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6"/>
    </row>
    <row r="55" spans="1:108" ht="27.75" customHeight="1">
      <c r="A55" s="20"/>
      <c r="B55" s="242" t="s">
        <v>169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3"/>
      <c r="BU55" s="256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8"/>
    </row>
    <row r="56" spans="1:108" ht="15" customHeight="1">
      <c r="A56" s="25"/>
      <c r="B56" s="289" t="s">
        <v>4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90"/>
      <c r="BU56" s="256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8"/>
    </row>
    <row r="57" spans="1:108" ht="15" customHeight="1">
      <c r="A57" s="20"/>
      <c r="B57" s="287" t="s">
        <v>170</v>
      </c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8"/>
      <c r="BU57" s="244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245"/>
      <c r="CU57" s="245"/>
      <c r="CV57" s="245"/>
      <c r="CW57" s="245"/>
      <c r="CX57" s="245"/>
      <c r="CY57" s="245"/>
      <c r="CZ57" s="245"/>
      <c r="DA57" s="245"/>
      <c r="DB57" s="245"/>
      <c r="DC57" s="245"/>
      <c r="DD57" s="246"/>
    </row>
    <row r="58" spans="1:108" ht="15" customHeight="1">
      <c r="A58" s="20"/>
      <c r="B58" s="247" t="s">
        <v>171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8"/>
      <c r="BU58" s="244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6"/>
    </row>
    <row r="59" spans="1:108" ht="15" customHeight="1">
      <c r="A59" s="20"/>
      <c r="B59" s="247" t="s">
        <v>172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8"/>
      <c r="BU59" s="244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245"/>
      <c r="CU59" s="245"/>
      <c r="CV59" s="245"/>
      <c r="CW59" s="245"/>
      <c r="CX59" s="245"/>
      <c r="CY59" s="245"/>
      <c r="CZ59" s="245"/>
      <c r="DA59" s="245"/>
      <c r="DB59" s="245"/>
      <c r="DC59" s="245"/>
      <c r="DD59" s="246"/>
    </row>
    <row r="60" spans="1:108" ht="15" customHeight="1">
      <c r="A60" s="20"/>
      <c r="B60" s="247" t="s">
        <v>173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8"/>
      <c r="BU60" s="244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245"/>
      <c r="CU60" s="245"/>
      <c r="CV60" s="245"/>
      <c r="CW60" s="245"/>
      <c r="CX60" s="245"/>
      <c r="CY60" s="245"/>
      <c r="CZ60" s="245"/>
      <c r="DA60" s="245"/>
      <c r="DB60" s="245"/>
      <c r="DC60" s="245"/>
      <c r="DD60" s="246"/>
    </row>
    <row r="61" spans="1:108" ht="15" customHeight="1">
      <c r="A61" s="20"/>
      <c r="B61" s="287" t="s">
        <v>174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/>
      <c r="BM61" s="287"/>
      <c r="BN61" s="287"/>
      <c r="BO61" s="287"/>
      <c r="BP61" s="287"/>
      <c r="BQ61" s="287"/>
      <c r="BR61" s="287"/>
      <c r="BS61" s="287"/>
      <c r="BT61" s="288"/>
      <c r="BU61" s="244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245"/>
      <c r="CU61" s="245"/>
      <c r="CV61" s="245"/>
      <c r="CW61" s="245"/>
      <c r="CX61" s="245"/>
      <c r="CY61" s="245"/>
      <c r="CZ61" s="245"/>
      <c r="DA61" s="245"/>
      <c r="DB61" s="245"/>
      <c r="DC61" s="245"/>
      <c r="DD61" s="246"/>
    </row>
    <row r="62" spans="1:108" ht="15" customHeight="1">
      <c r="A62" s="20"/>
      <c r="B62" s="287" t="s">
        <v>175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/>
      <c r="BM62" s="287"/>
      <c r="BN62" s="287"/>
      <c r="BO62" s="287"/>
      <c r="BP62" s="287"/>
      <c r="BQ62" s="287"/>
      <c r="BR62" s="287"/>
      <c r="BS62" s="287"/>
      <c r="BT62" s="288"/>
      <c r="BU62" s="69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1"/>
    </row>
    <row r="63" spans="1:108" ht="15" customHeight="1">
      <c r="A63" s="20"/>
      <c r="B63" s="287" t="s">
        <v>176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/>
      <c r="BM63" s="287"/>
      <c r="BN63" s="287"/>
      <c r="BO63" s="287"/>
      <c r="BP63" s="287"/>
      <c r="BQ63" s="287"/>
      <c r="BR63" s="287"/>
      <c r="BS63" s="287"/>
      <c r="BT63" s="288"/>
      <c r="BU63" s="69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1"/>
    </row>
    <row r="64" spans="1:108" ht="15" customHeight="1">
      <c r="A64" s="20"/>
      <c r="B64" s="287" t="s">
        <v>177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/>
      <c r="BM64" s="287"/>
      <c r="BN64" s="287"/>
      <c r="BO64" s="287"/>
      <c r="BP64" s="287"/>
      <c r="BQ64" s="287"/>
      <c r="BR64" s="287"/>
      <c r="BS64" s="287"/>
      <c r="BT64" s="288"/>
      <c r="BU64" s="69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1"/>
    </row>
    <row r="65" spans="1:108" ht="15" customHeight="1">
      <c r="A65" s="20"/>
      <c r="B65" s="287" t="s">
        <v>178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/>
      <c r="BM65" s="287"/>
      <c r="BN65" s="287"/>
      <c r="BO65" s="287"/>
      <c r="BP65" s="287"/>
      <c r="BQ65" s="287"/>
      <c r="BR65" s="287"/>
      <c r="BS65" s="287"/>
      <c r="BT65" s="288"/>
      <c r="BU65" s="69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1"/>
    </row>
    <row r="66" spans="1:108" ht="15" customHeight="1">
      <c r="A66" s="20"/>
      <c r="B66" s="287" t="s">
        <v>179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/>
      <c r="BM66" s="287"/>
      <c r="BN66" s="287"/>
      <c r="BO66" s="287"/>
      <c r="BP66" s="287"/>
      <c r="BQ66" s="287"/>
      <c r="BR66" s="287"/>
      <c r="BS66" s="287"/>
      <c r="BT66" s="288"/>
      <c r="BU66" s="69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1"/>
    </row>
    <row r="67" spans="1:108" ht="15" customHeight="1">
      <c r="A67" s="20"/>
      <c r="B67" s="287" t="s">
        <v>180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8"/>
      <c r="BU67" s="69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1"/>
    </row>
    <row r="68" spans="1:108" ht="15" customHeight="1">
      <c r="A68" s="20"/>
      <c r="B68" s="287" t="s">
        <v>181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M68" s="287"/>
      <c r="BN68" s="287"/>
      <c r="BO68" s="287"/>
      <c r="BP68" s="287"/>
      <c r="BQ68" s="287"/>
      <c r="BR68" s="287"/>
      <c r="BS68" s="287"/>
      <c r="BT68" s="288"/>
      <c r="BU68" s="69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1"/>
    </row>
    <row r="69" spans="1:108" ht="15" customHeight="1">
      <c r="A69" s="20"/>
      <c r="B69" s="287" t="s">
        <v>182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M69" s="287"/>
      <c r="BN69" s="287"/>
      <c r="BO69" s="287"/>
      <c r="BP69" s="287"/>
      <c r="BQ69" s="287"/>
      <c r="BR69" s="287"/>
      <c r="BS69" s="287"/>
      <c r="BT69" s="288"/>
      <c r="BU69" s="69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1"/>
    </row>
    <row r="70" spans="1:108" ht="40.5" customHeight="1">
      <c r="A70" s="20"/>
      <c r="B70" s="242" t="s">
        <v>183</v>
      </c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3"/>
      <c r="BU70" s="244"/>
      <c r="BV70" s="245"/>
      <c r="BW70" s="245"/>
      <c r="BX70" s="245"/>
      <c r="BY70" s="245"/>
      <c r="BZ70" s="245"/>
      <c r="CA70" s="245"/>
      <c r="CB70" s="245"/>
      <c r="CC70" s="245"/>
      <c r="CD70" s="245"/>
      <c r="CE70" s="245"/>
      <c r="CF70" s="245"/>
      <c r="CG70" s="245"/>
      <c r="CH70" s="245"/>
      <c r="CI70" s="245"/>
      <c r="CJ70" s="245"/>
      <c r="CK70" s="245"/>
      <c r="CL70" s="245"/>
      <c r="CM70" s="245"/>
      <c r="CN70" s="245"/>
      <c r="CO70" s="245"/>
      <c r="CP70" s="245"/>
      <c r="CQ70" s="245"/>
      <c r="CR70" s="245"/>
      <c r="CS70" s="245"/>
      <c r="CT70" s="245"/>
      <c r="CU70" s="245"/>
      <c r="CV70" s="245"/>
      <c r="CW70" s="245"/>
      <c r="CX70" s="245"/>
      <c r="CY70" s="245"/>
      <c r="CZ70" s="245"/>
      <c r="DA70" s="245"/>
      <c r="DB70" s="245"/>
      <c r="DC70" s="245"/>
      <c r="DD70" s="246"/>
    </row>
    <row r="71" spans="1:108" ht="15" customHeight="1">
      <c r="A71" s="25"/>
      <c r="B71" s="289" t="s">
        <v>4</v>
      </c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90"/>
      <c r="BU71" s="256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8"/>
    </row>
    <row r="72" spans="1:108" ht="15" customHeight="1">
      <c r="A72" s="20"/>
      <c r="B72" s="287" t="s">
        <v>184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/>
      <c r="BM72" s="287"/>
      <c r="BN72" s="287"/>
      <c r="BO72" s="287"/>
      <c r="BP72" s="287"/>
      <c r="BQ72" s="287"/>
      <c r="BR72" s="287"/>
      <c r="BS72" s="287"/>
      <c r="BT72" s="288"/>
      <c r="BU72" s="244"/>
      <c r="BV72" s="245"/>
      <c r="BW72" s="245"/>
      <c r="BX72" s="245"/>
      <c r="BY72" s="245"/>
      <c r="BZ72" s="245"/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45"/>
      <c r="CN72" s="245"/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45"/>
      <c r="DC72" s="245"/>
      <c r="DD72" s="246"/>
    </row>
    <row r="73" spans="1:108" ht="15" customHeight="1">
      <c r="A73" s="20"/>
      <c r="B73" s="247" t="s">
        <v>185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8"/>
      <c r="BU73" s="244"/>
      <c r="BV73" s="245"/>
      <c r="BW73" s="245"/>
      <c r="BX73" s="245"/>
      <c r="BY73" s="245"/>
      <c r="BZ73" s="245"/>
      <c r="CA73" s="245"/>
      <c r="CB73" s="245"/>
      <c r="CC73" s="245"/>
      <c r="CD73" s="245"/>
      <c r="CE73" s="245"/>
      <c r="CF73" s="245"/>
      <c r="CG73" s="245"/>
      <c r="CH73" s="245"/>
      <c r="CI73" s="245"/>
      <c r="CJ73" s="245"/>
      <c r="CK73" s="245"/>
      <c r="CL73" s="245"/>
      <c r="CM73" s="245"/>
      <c r="CN73" s="245"/>
      <c r="CO73" s="245"/>
      <c r="CP73" s="245"/>
      <c r="CQ73" s="245"/>
      <c r="CR73" s="245"/>
      <c r="CS73" s="245"/>
      <c r="CT73" s="245"/>
      <c r="CU73" s="245"/>
      <c r="CV73" s="245"/>
      <c r="CW73" s="245"/>
      <c r="CX73" s="245"/>
      <c r="CY73" s="245"/>
      <c r="CZ73" s="245"/>
      <c r="DA73" s="245"/>
      <c r="DB73" s="245"/>
      <c r="DC73" s="245"/>
      <c r="DD73" s="246"/>
    </row>
    <row r="74" spans="1:108" ht="15" customHeight="1">
      <c r="A74" s="20"/>
      <c r="B74" s="247" t="s">
        <v>186</v>
      </c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8"/>
      <c r="BU74" s="244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6"/>
    </row>
    <row r="75" spans="1:108" ht="15" customHeight="1">
      <c r="A75" s="20"/>
      <c r="B75" s="247" t="s">
        <v>187</v>
      </c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8"/>
      <c r="BU75" s="244"/>
      <c r="BV75" s="245"/>
      <c r="BW75" s="245"/>
      <c r="BX75" s="245"/>
      <c r="BY75" s="245"/>
      <c r="BZ75" s="245"/>
      <c r="CA75" s="245"/>
      <c r="CB75" s="245"/>
      <c r="CC75" s="245"/>
      <c r="CD75" s="245"/>
      <c r="CE75" s="245"/>
      <c r="CF75" s="245"/>
      <c r="CG75" s="245"/>
      <c r="CH75" s="245"/>
      <c r="CI75" s="245"/>
      <c r="CJ75" s="245"/>
      <c r="CK75" s="245"/>
      <c r="CL75" s="245"/>
      <c r="CM75" s="245"/>
      <c r="CN75" s="245"/>
      <c r="CO75" s="245"/>
      <c r="CP75" s="245"/>
      <c r="CQ75" s="245"/>
      <c r="CR75" s="245"/>
      <c r="CS75" s="245"/>
      <c r="CT75" s="245"/>
      <c r="CU75" s="245"/>
      <c r="CV75" s="245"/>
      <c r="CW75" s="245"/>
      <c r="CX75" s="245"/>
      <c r="CY75" s="245"/>
      <c r="CZ75" s="245"/>
      <c r="DA75" s="245"/>
      <c r="DB75" s="245"/>
      <c r="DC75" s="245"/>
      <c r="DD75" s="246"/>
    </row>
    <row r="76" spans="1:108" ht="15" customHeight="1">
      <c r="A76" s="20"/>
      <c r="B76" s="287" t="s">
        <v>188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  <c r="BR76" s="287"/>
      <c r="BS76" s="287"/>
      <c r="BT76" s="288"/>
      <c r="BU76" s="244"/>
      <c r="BV76" s="245"/>
      <c r="BW76" s="245"/>
      <c r="BX76" s="245"/>
      <c r="BY76" s="245"/>
      <c r="BZ76" s="245"/>
      <c r="CA76" s="245"/>
      <c r="CB76" s="245"/>
      <c r="CC76" s="245"/>
      <c r="CD76" s="245"/>
      <c r="CE76" s="245"/>
      <c r="CF76" s="245"/>
      <c r="CG76" s="245"/>
      <c r="CH76" s="245"/>
      <c r="CI76" s="245"/>
      <c r="CJ76" s="245"/>
      <c r="CK76" s="245"/>
      <c r="CL76" s="245"/>
      <c r="CM76" s="245"/>
      <c r="CN76" s="245"/>
      <c r="CO76" s="245"/>
      <c r="CP76" s="245"/>
      <c r="CQ76" s="245"/>
      <c r="CR76" s="245"/>
      <c r="CS76" s="245"/>
      <c r="CT76" s="245"/>
      <c r="CU76" s="245"/>
      <c r="CV76" s="245"/>
      <c r="CW76" s="245"/>
      <c r="CX76" s="245"/>
      <c r="CY76" s="245"/>
      <c r="CZ76" s="245"/>
      <c r="DA76" s="245"/>
      <c r="DB76" s="245"/>
      <c r="DC76" s="245"/>
      <c r="DD76" s="246"/>
    </row>
    <row r="77" spans="1:108" ht="15" customHeight="1">
      <c r="A77" s="20"/>
      <c r="B77" s="287" t="s">
        <v>189</v>
      </c>
      <c r="C77" s="287"/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8"/>
      <c r="BU77" s="69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1"/>
    </row>
    <row r="78" spans="1:108" ht="15" customHeight="1">
      <c r="A78" s="20"/>
      <c r="B78" s="287" t="s">
        <v>190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/>
      <c r="BM78" s="287"/>
      <c r="BN78" s="287"/>
      <c r="BO78" s="287"/>
      <c r="BP78" s="287"/>
      <c r="BQ78" s="287"/>
      <c r="BR78" s="287"/>
      <c r="BS78" s="287"/>
      <c r="BT78" s="288"/>
      <c r="BU78" s="69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1"/>
    </row>
    <row r="79" spans="1:108" ht="15" customHeight="1">
      <c r="A79" s="20"/>
      <c r="B79" s="287" t="s">
        <v>191</v>
      </c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/>
      <c r="BM79" s="287"/>
      <c r="BN79" s="287"/>
      <c r="BO79" s="287"/>
      <c r="BP79" s="287"/>
      <c r="BQ79" s="287"/>
      <c r="BR79" s="287"/>
      <c r="BS79" s="287"/>
      <c r="BT79" s="288"/>
      <c r="BU79" s="69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1"/>
    </row>
    <row r="80" spans="1:108" ht="15" customHeight="1">
      <c r="A80" s="20"/>
      <c r="B80" s="287" t="s">
        <v>192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/>
      <c r="BM80" s="287"/>
      <c r="BN80" s="287"/>
      <c r="BO80" s="287"/>
      <c r="BP80" s="287"/>
      <c r="BQ80" s="287"/>
      <c r="BR80" s="287"/>
      <c r="BS80" s="287"/>
      <c r="BT80" s="288"/>
      <c r="BU80" s="69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1"/>
    </row>
    <row r="81" spans="1:108" ht="15" customHeight="1">
      <c r="A81" s="20"/>
      <c r="B81" s="287" t="s">
        <v>193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8"/>
      <c r="BU81" s="69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1"/>
    </row>
    <row r="82" spans="1:108" ht="15" customHeight="1">
      <c r="A82" s="20"/>
      <c r="B82" s="287" t="s">
        <v>194</v>
      </c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/>
      <c r="BM82" s="287"/>
      <c r="BN82" s="287"/>
      <c r="BO82" s="287"/>
      <c r="BP82" s="287"/>
      <c r="BQ82" s="287"/>
      <c r="BR82" s="287"/>
      <c r="BS82" s="287"/>
      <c r="BT82" s="288"/>
      <c r="BU82" s="69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1"/>
    </row>
    <row r="83" spans="1:108" ht="15" customHeight="1">
      <c r="A83" s="20"/>
      <c r="B83" s="287" t="s">
        <v>195</v>
      </c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8"/>
      <c r="BU83" s="69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1"/>
    </row>
    <row r="84" spans="1:108" ht="15" customHeight="1">
      <c r="A84" s="20"/>
      <c r="B84" s="287" t="s">
        <v>196</v>
      </c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8"/>
      <c r="BU84" s="69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1"/>
    </row>
  </sheetData>
  <mergeCells count="132">
    <mergeCell ref="BU75:DD75"/>
    <mergeCell ref="BU76:DD76"/>
    <mergeCell ref="BU73:DD73"/>
    <mergeCell ref="BU60:DD60"/>
    <mergeCell ref="BU58:DD58"/>
    <mergeCell ref="B60:BT60"/>
    <mergeCell ref="BU38:DD38"/>
    <mergeCell ref="BU31:DD31"/>
    <mergeCell ref="BU32:DD32"/>
    <mergeCell ref="BU37:DD37"/>
    <mergeCell ref="BU33:DD33"/>
    <mergeCell ref="BU34:DD34"/>
    <mergeCell ref="BU49:DD49"/>
    <mergeCell ref="B39:BT39"/>
    <mergeCell ref="B54:BT54"/>
    <mergeCell ref="BU54:DD54"/>
    <mergeCell ref="B56:BT56"/>
    <mergeCell ref="BU56:DD56"/>
    <mergeCell ref="B57:BT57"/>
    <mergeCell ref="BU71:DD71"/>
    <mergeCell ref="BU61:DD61"/>
    <mergeCell ref="BU72:DD72"/>
    <mergeCell ref="BU57:DD57"/>
    <mergeCell ref="B58:BT58"/>
    <mergeCell ref="B61:BT61"/>
    <mergeCell ref="B59:BT59"/>
    <mergeCell ref="BU59:DD59"/>
    <mergeCell ref="B62:BT62"/>
    <mergeCell ref="B82:BT82"/>
    <mergeCell ref="B83:BT83"/>
    <mergeCell ref="B84:BT84"/>
    <mergeCell ref="B63:BT63"/>
    <mergeCell ref="B64:BT64"/>
    <mergeCell ref="B65:BT65"/>
    <mergeCell ref="B66:BT66"/>
    <mergeCell ref="B67:BT67"/>
    <mergeCell ref="B68:BT68"/>
    <mergeCell ref="B69:BT69"/>
    <mergeCell ref="B77:BT77"/>
    <mergeCell ref="B78:BT78"/>
    <mergeCell ref="B75:BT75"/>
    <mergeCell ref="B72:BT72"/>
    <mergeCell ref="B71:BT71"/>
    <mergeCell ref="B76:BT76"/>
    <mergeCell ref="B73:BT73"/>
    <mergeCell ref="B81:BT81"/>
    <mergeCell ref="B79:BT79"/>
    <mergeCell ref="B80:BT80"/>
    <mergeCell ref="A1:DD1"/>
    <mergeCell ref="B7:BT7"/>
    <mergeCell ref="B25:BT25"/>
    <mergeCell ref="BU25:DD25"/>
    <mergeCell ref="A2:DD2"/>
    <mergeCell ref="B8:BT8"/>
    <mergeCell ref="B9:BT9"/>
    <mergeCell ref="B11:BT11"/>
    <mergeCell ref="BU6:DD6"/>
    <mergeCell ref="A3:DD3"/>
    <mergeCell ref="A4:DD4"/>
    <mergeCell ref="B21:BT21"/>
    <mergeCell ref="BU21:DD21"/>
    <mergeCell ref="A6:BT6"/>
    <mergeCell ref="BU11:DD11"/>
    <mergeCell ref="B10:BT10"/>
    <mergeCell ref="BU7:DD7"/>
    <mergeCell ref="B12:BT12"/>
    <mergeCell ref="BU8:DD8"/>
    <mergeCell ref="BU9:DD9"/>
    <mergeCell ref="BU10:DD10"/>
    <mergeCell ref="BU12:DD12"/>
    <mergeCell ref="B13:BT13"/>
    <mergeCell ref="BU13:DD13"/>
    <mergeCell ref="B28:BT28"/>
    <mergeCell ref="B29:BT29"/>
    <mergeCell ref="B31:BT31"/>
    <mergeCell ref="B32:BT32"/>
    <mergeCell ref="B33:BT33"/>
    <mergeCell ref="B34:BT34"/>
    <mergeCell ref="B35:BT35"/>
    <mergeCell ref="B36:BT36"/>
    <mergeCell ref="B55:BT55"/>
    <mergeCell ref="B37:BT37"/>
    <mergeCell ref="B38:BT38"/>
    <mergeCell ref="B40:BT40"/>
    <mergeCell ref="B41:BT41"/>
    <mergeCell ref="B42:BT42"/>
    <mergeCell ref="B43:BT43"/>
    <mergeCell ref="B44:BT44"/>
    <mergeCell ref="B45:BT45"/>
    <mergeCell ref="B46:BT46"/>
    <mergeCell ref="B23:BT23"/>
    <mergeCell ref="BU18:DD18"/>
    <mergeCell ref="BU20:DD20"/>
    <mergeCell ref="BU15:DD15"/>
    <mergeCell ref="BU22:DD22"/>
    <mergeCell ref="BU23:DD23"/>
    <mergeCell ref="B18:BT18"/>
    <mergeCell ref="BU14:DD14"/>
    <mergeCell ref="BU17:DD17"/>
    <mergeCell ref="B20:BT20"/>
    <mergeCell ref="BU19:DD19"/>
    <mergeCell ref="B15:BT15"/>
    <mergeCell ref="BU16:DD16"/>
    <mergeCell ref="B22:BT22"/>
    <mergeCell ref="B19:BT19"/>
    <mergeCell ref="B14:BT14"/>
    <mergeCell ref="B17:BT17"/>
    <mergeCell ref="B16:BT16"/>
    <mergeCell ref="B26:BT26"/>
    <mergeCell ref="B24:BT24"/>
    <mergeCell ref="BU24:DD24"/>
    <mergeCell ref="B30:BT30"/>
    <mergeCell ref="BU30:DD30"/>
    <mergeCell ref="BU26:DD26"/>
    <mergeCell ref="B27:BT27"/>
    <mergeCell ref="BU27:DD27"/>
    <mergeCell ref="B74:BT74"/>
    <mergeCell ref="BU74:DD74"/>
    <mergeCell ref="BU39:DD39"/>
    <mergeCell ref="B51:BT51"/>
    <mergeCell ref="B52:BT52"/>
    <mergeCell ref="BU51:DD51"/>
    <mergeCell ref="BU52:DD52"/>
    <mergeCell ref="B53:BT53"/>
    <mergeCell ref="BU53:DD53"/>
    <mergeCell ref="B47:BT47"/>
    <mergeCell ref="B48:BT48"/>
    <mergeCell ref="B49:BT49"/>
    <mergeCell ref="B50:BT50"/>
    <mergeCell ref="BU55:DD55"/>
    <mergeCell ref="B70:BT70"/>
    <mergeCell ref="BU70:DD70"/>
  </mergeCells>
  <phoneticPr fontId="15" type="noConversion"/>
  <pageMargins left="0.9" right="0.19685039370078741" top="0.39370078740157483" bottom="0.35433070866141736" header="0.39370078740157483" footer="0.39370078740157483"/>
  <pageSetup paperSize="9" scale="85" fitToHeight="2" orientation="portrait" r:id="rId1"/>
  <headerFooter scaleWithDoc="0" alignWithMargins="0"/>
  <rowBreaks count="1" manualBreakCount="1">
    <brk id="50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26" zoomScaleSheetLayoutView="100" workbookViewId="0">
      <selection activeCell="E35" sqref="E35"/>
    </sheetView>
  </sheetViews>
  <sheetFormatPr defaultRowHeight="12.75"/>
  <cols>
    <col min="1" max="1" width="42.140625" style="160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5" t="s">
        <v>375</v>
      </c>
      <c r="B1" s="295"/>
      <c r="C1" s="295"/>
      <c r="D1" s="295"/>
      <c r="E1" s="295"/>
      <c r="F1" s="295"/>
      <c r="G1" s="295"/>
      <c r="H1" s="295"/>
      <c r="I1" s="295"/>
    </row>
    <row r="2" spans="1:9" ht="18.75" customHeight="1">
      <c r="A2" s="295" t="s">
        <v>459</v>
      </c>
      <c r="B2" s="295"/>
      <c r="C2" s="295"/>
      <c r="D2" s="295"/>
      <c r="E2" s="295"/>
      <c r="F2" s="295"/>
      <c r="G2" s="295"/>
      <c r="H2" s="295"/>
      <c r="I2" s="295"/>
    </row>
    <row r="3" spans="1:9" ht="14.25" customHeight="1">
      <c r="A3" s="153" t="s">
        <v>423</v>
      </c>
      <c r="B3" s="154"/>
      <c r="C3" s="154"/>
      <c r="D3" s="154"/>
      <c r="E3" s="154"/>
      <c r="F3" s="154"/>
      <c r="G3" s="154"/>
      <c r="H3" s="154"/>
      <c r="I3" s="154"/>
    </row>
    <row r="4" spans="1:9" ht="19.5" customHeight="1">
      <c r="A4" s="296" t="s">
        <v>0</v>
      </c>
      <c r="B4" s="291" t="s">
        <v>456</v>
      </c>
      <c r="C4" s="291" t="s">
        <v>100</v>
      </c>
      <c r="D4" s="291" t="s">
        <v>2</v>
      </c>
      <c r="E4" s="291"/>
      <c r="F4" s="291"/>
      <c r="G4" s="291"/>
      <c r="H4" s="291"/>
      <c r="I4" s="291"/>
    </row>
    <row r="5" spans="1:9">
      <c r="A5" s="297"/>
      <c r="B5" s="291"/>
      <c r="C5" s="291"/>
      <c r="D5" s="299" t="s">
        <v>49</v>
      </c>
      <c r="E5" s="300" t="s">
        <v>4</v>
      </c>
      <c r="F5" s="300"/>
      <c r="G5" s="300"/>
      <c r="H5" s="300"/>
      <c r="I5" s="300"/>
    </row>
    <row r="6" spans="1:9" ht="51.75" customHeight="1">
      <c r="A6" s="297"/>
      <c r="B6" s="291"/>
      <c r="C6" s="291"/>
      <c r="D6" s="299"/>
      <c r="E6" s="291" t="s">
        <v>215</v>
      </c>
      <c r="F6" s="291" t="s">
        <v>90</v>
      </c>
      <c r="G6" s="291" t="s">
        <v>91</v>
      </c>
      <c r="H6" s="292" t="s">
        <v>92</v>
      </c>
      <c r="I6" s="293"/>
    </row>
    <row r="7" spans="1:9" ht="24.75" customHeight="1">
      <c r="A7" s="298"/>
      <c r="B7" s="291"/>
      <c r="C7" s="291"/>
      <c r="D7" s="299"/>
      <c r="E7" s="291"/>
      <c r="F7" s="291"/>
      <c r="G7" s="291"/>
      <c r="H7" s="29" t="s">
        <v>3</v>
      </c>
      <c r="I7" s="31" t="s">
        <v>5</v>
      </c>
    </row>
    <row r="8" spans="1:9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>
      <c r="A9" s="36" t="s">
        <v>6</v>
      </c>
      <c r="B9" s="29">
        <v>100</v>
      </c>
      <c r="C9" s="29" t="s">
        <v>7</v>
      </c>
      <c r="D9" s="41">
        <f>D15+D22+D23</f>
        <v>9372930</v>
      </c>
      <c r="E9" s="41">
        <f>E15</f>
        <v>9166720</v>
      </c>
      <c r="F9" s="41">
        <f>F22</f>
        <v>76060</v>
      </c>
      <c r="G9" s="41">
        <v>0</v>
      </c>
      <c r="H9" s="41">
        <f>H15+H23</f>
        <v>130150</v>
      </c>
      <c r="I9" s="41">
        <f>I23</f>
        <v>0</v>
      </c>
    </row>
    <row r="10" spans="1:9" ht="14.25" customHeight="1">
      <c r="A10" s="37" t="s">
        <v>4</v>
      </c>
      <c r="B10" s="28"/>
      <c r="C10" s="28"/>
      <c r="D10" s="68"/>
      <c r="E10" s="28"/>
      <c r="F10" s="28"/>
      <c r="G10" s="28"/>
      <c r="H10" s="68"/>
      <c r="I10" s="28"/>
    </row>
    <row r="11" spans="1:9" s="155" customFormat="1">
      <c r="A11" s="36" t="s">
        <v>85</v>
      </c>
      <c r="B11" s="29">
        <v>110</v>
      </c>
      <c r="C11" s="29">
        <v>120</v>
      </c>
      <c r="D11" s="41">
        <v>0</v>
      </c>
      <c r="E11" s="29" t="s">
        <v>7</v>
      </c>
      <c r="F11" s="29" t="s">
        <v>7</v>
      </c>
      <c r="G11" s="29" t="s">
        <v>7</v>
      </c>
      <c r="H11" s="41">
        <v>0</v>
      </c>
      <c r="I11" s="29" t="s">
        <v>7</v>
      </c>
    </row>
    <row r="12" spans="1:9">
      <c r="A12" s="37" t="s">
        <v>8</v>
      </c>
      <c r="B12" s="28"/>
      <c r="C12" s="28"/>
      <c r="D12" s="68"/>
      <c r="E12" s="28" t="s">
        <v>7</v>
      </c>
      <c r="F12" s="28" t="s">
        <v>7</v>
      </c>
      <c r="G12" s="28" t="s">
        <v>7</v>
      </c>
      <c r="H12" s="68"/>
      <c r="I12" s="28" t="s">
        <v>7</v>
      </c>
    </row>
    <row r="13" spans="1:9">
      <c r="A13" s="37" t="s">
        <v>197</v>
      </c>
      <c r="B13" s="28">
        <v>111</v>
      </c>
      <c r="C13" s="28"/>
      <c r="D13" s="68"/>
      <c r="E13" s="28" t="s">
        <v>7</v>
      </c>
      <c r="F13" s="28" t="s">
        <v>7</v>
      </c>
      <c r="G13" s="28" t="s">
        <v>7</v>
      </c>
      <c r="H13" s="68"/>
      <c r="I13" s="28" t="s">
        <v>7</v>
      </c>
    </row>
    <row r="14" spans="1:9">
      <c r="A14" s="37" t="s">
        <v>198</v>
      </c>
      <c r="B14" s="28">
        <v>112</v>
      </c>
      <c r="C14" s="28"/>
      <c r="D14" s="68"/>
      <c r="E14" s="28" t="s">
        <v>7</v>
      </c>
      <c r="F14" s="28" t="s">
        <v>7</v>
      </c>
      <c r="G14" s="28" t="s">
        <v>7</v>
      </c>
      <c r="H14" s="68"/>
      <c r="I14" s="28" t="s">
        <v>7</v>
      </c>
    </row>
    <row r="15" spans="1:9" s="155" customFormat="1">
      <c r="A15" s="36" t="s">
        <v>132</v>
      </c>
      <c r="B15" s="29">
        <v>120</v>
      </c>
      <c r="C15" s="29">
        <v>130</v>
      </c>
      <c r="D15" s="41">
        <f>D17+D18+D19</f>
        <v>9296870</v>
      </c>
      <c r="E15" s="41">
        <f>E17+E18+E19</f>
        <v>9166720</v>
      </c>
      <c r="F15" s="28" t="s">
        <v>7</v>
      </c>
      <c r="G15" s="29" t="s">
        <v>7</v>
      </c>
      <c r="H15" s="41">
        <f>H17+H18+H19</f>
        <v>130150</v>
      </c>
      <c r="I15" s="41">
        <f>I23</f>
        <v>0</v>
      </c>
    </row>
    <row r="16" spans="1:9" s="156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6" customFormat="1" ht="24.75" customHeight="1">
      <c r="A17" s="43" t="s">
        <v>214</v>
      </c>
      <c r="B17" s="26">
        <v>121</v>
      </c>
      <c r="C17" s="27"/>
      <c r="D17" s="68">
        <f>E17+H17</f>
        <v>9296870</v>
      </c>
      <c r="E17" s="39">
        <v>9166720</v>
      </c>
      <c r="F17" s="27" t="s">
        <v>7</v>
      </c>
      <c r="G17" s="27" t="s">
        <v>7</v>
      </c>
      <c r="H17" s="39">
        <v>130150</v>
      </c>
      <c r="I17" s="27"/>
    </row>
    <row r="18" spans="1:9" s="156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28"/>
      <c r="D19" s="68">
        <f>E19+H19</f>
        <v>0</v>
      </c>
      <c r="E19" s="68"/>
      <c r="F19" s="28" t="s">
        <v>7</v>
      </c>
      <c r="G19" s="28" t="s">
        <v>7</v>
      </c>
      <c r="H19" s="68"/>
      <c r="I19" s="28"/>
    </row>
    <row r="20" spans="1:9" ht="25.5">
      <c r="A20" s="43" t="s">
        <v>86</v>
      </c>
      <c r="B20" s="28">
        <v>130</v>
      </c>
      <c r="C20" s="28"/>
      <c r="D20" s="68">
        <v>0</v>
      </c>
      <c r="E20" s="28" t="s">
        <v>7</v>
      </c>
      <c r="F20" s="28" t="s">
        <v>7</v>
      </c>
      <c r="G20" s="28" t="s">
        <v>7</v>
      </c>
      <c r="H20" s="68"/>
      <c r="I20" s="28" t="s">
        <v>7</v>
      </c>
    </row>
    <row r="21" spans="1:9" ht="51">
      <c r="A21" s="43" t="s">
        <v>87</v>
      </c>
      <c r="B21" s="28">
        <v>140</v>
      </c>
      <c r="C21" s="28"/>
      <c r="D21" s="68">
        <v>0</v>
      </c>
      <c r="E21" s="28" t="s">
        <v>7</v>
      </c>
      <c r="F21" s="28" t="s">
        <v>7</v>
      </c>
      <c r="G21" s="28" t="s">
        <v>7</v>
      </c>
      <c r="H21" s="68"/>
      <c r="I21" s="28" t="s">
        <v>7</v>
      </c>
    </row>
    <row r="22" spans="1:9" s="155" customFormat="1">
      <c r="A22" s="36" t="s">
        <v>88</v>
      </c>
      <c r="B22" s="29">
        <v>150</v>
      </c>
      <c r="C22" s="29">
        <v>180</v>
      </c>
      <c r="D22" s="41">
        <f>F22+G22</f>
        <v>76060</v>
      </c>
      <c r="E22" s="29" t="s">
        <v>7</v>
      </c>
      <c r="F22" s="41">
        <v>76060</v>
      </c>
      <c r="G22" s="41"/>
      <c r="H22" s="29" t="s">
        <v>7</v>
      </c>
      <c r="I22" s="29" t="s">
        <v>7</v>
      </c>
    </row>
    <row r="23" spans="1:9" s="155" customFormat="1">
      <c r="A23" s="36" t="s">
        <v>89</v>
      </c>
      <c r="B23" s="29">
        <v>160</v>
      </c>
      <c r="C23" s="29">
        <v>180</v>
      </c>
      <c r="D23" s="41">
        <f>H23</f>
        <v>0</v>
      </c>
      <c r="E23" s="29" t="s">
        <v>7</v>
      </c>
      <c r="F23" s="29" t="s">
        <v>7</v>
      </c>
      <c r="G23" s="29" t="s">
        <v>7</v>
      </c>
      <c r="H23" s="41"/>
      <c r="I23" s="41"/>
    </row>
    <row r="24" spans="1:9">
      <c r="A24" s="37" t="s">
        <v>93</v>
      </c>
      <c r="B24" s="28">
        <v>180</v>
      </c>
      <c r="C24" s="28" t="s">
        <v>7</v>
      </c>
      <c r="D24" s="68">
        <v>0</v>
      </c>
      <c r="E24" s="28" t="s">
        <v>7</v>
      </c>
      <c r="F24" s="28" t="s">
        <v>7</v>
      </c>
      <c r="G24" s="28" t="s">
        <v>7</v>
      </c>
      <c r="H24" s="68">
        <v>0</v>
      </c>
      <c r="I24" s="28" t="s">
        <v>7</v>
      </c>
    </row>
    <row r="25" spans="1:9" s="156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6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6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6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6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6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6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6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29">
        <v>200</v>
      </c>
      <c r="C33" s="29" t="s">
        <v>7</v>
      </c>
      <c r="D33" s="41">
        <f t="shared" ref="D33:I33" si="0">D35+D40+D44+D49+D50+D51</f>
        <v>9416928.8599999994</v>
      </c>
      <c r="E33" s="41">
        <f t="shared" si="0"/>
        <v>9166720</v>
      </c>
      <c r="F33" s="41">
        <f t="shared" si="0"/>
        <v>76060</v>
      </c>
      <c r="G33" s="41">
        <f t="shared" si="0"/>
        <v>0</v>
      </c>
      <c r="H33" s="41">
        <f t="shared" si="0"/>
        <v>174148.86</v>
      </c>
      <c r="I33" s="41">
        <f t="shared" si="0"/>
        <v>0</v>
      </c>
    </row>
    <row r="34" spans="1:9" ht="14.25" customHeight="1">
      <c r="A34" s="37" t="s">
        <v>94</v>
      </c>
      <c r="B34" s="28"/>
      <c r="C34" s="40"/>
      <c r="D34" s="68">
        <v>0</v>
      </c>
      <c r="E34" s="28"/>
      <c r="F34" s="28"/>
      <c r="G34" s="28"/>
      <c r="H34" s="28"/>
      <c r="I34" s="28"/>
    </row>
    <row r="35" spans="1:9" s="155" customFormat="1">
      <c r="A35" s="36" t="s">
        <v>95</v>
      </c>
      <c r="B35" s="29">
        <v>210</v>
      </c>
      <c r="C35" s="157">
        <v>100</v>
      </c>
      <c r="D35" s="41">
        <f>D37+D38+D39</f>
        <v>6507500</v>
      </c>
      <c r="E35" s="41">
        <f>E37+E38+E39</f>
        <v>6507500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28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28">
        <v>211</v>
      </c>
      <c r="C37" s="40">
        <v>111</v>
      </c>
      <c r="D37" s="68">
        <f>E37+F37+H37</f>
        <v>4998100</v>
      </c>
      <c r="E37" s="68">
        <f>3407300+1590800</f>
        <v>4998100</v>
      </c>
      <c r="F37" s="68"/>
      <c r="G37" s="68"/>
      <c r="H37" s="68"/>
      <c r="I37" s="68"/>
    </row>
    <row r="38" spans="1:9">
      <c r="A38" s="37" t="s">
        <v>210</v>
      </c>
      <c r="B38" s="28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28">
        <v>213</v>
      </c>
      <c r="C39" s="40">
        <v>119</v>
      </c>
      <c r="D39" s="68">
        <f>E39</f>
        <v>1509400</v>
      </c>
      <c r="E39" s="68">
        <f>1029000+480400</f>
        <v>1509400</v>
      </c>
      <c r="F39" s="68"/>
      <c r="G39" s="68"/>
      <c r="H39" s="68"/>
      <c r="I39" s="68"/>
    </row>
    <row r="40" spans="1:9" s="155" customFormat="1">
      <c r="A40" s="36" t="s">
        <v>96</v>
      </c>
      <c r="B40" s="29">
        <v>220</v>
      </c>
      <c r="C40" s="157">
        <v>300</v>
      </c>
      <c r="D40" s="41">
        <f>D42+D43</f>
        <v>53900</v>
      </c>
      <c r="E40" s="41">
        <f>E42+E43</f>
        <v>0</v>
      </c>
      <c r="F40" s="41">
        <f>F42+F43</f>
        <v>53900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28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28">
        <v>221</v>
      </c>
      <c r="C42" s="40">
        <v>321</v>
      </c>
      <c r="D42" s="68">
        <f>E42+F42+H42</f>
        <v>53900</v>
      </c>
      <c r="E42" s="68"/>
      <c r="F42" s="68">
        <v>53900</v>
      </c>
      <c r="G42" s="68"/>
      <c r="H42" s="68"/>
      <c r="I42" s="68"/>
    </row>
    <row r="43" spans="1:9" ht="25.5">
      <c r="A43" s="37" t="s">
        <v>136</v>
      </c>
      <c r="B43" s="28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5" customFormat="1">
      <c r="A44" s="36" t="s">
        <v>138</v>
      </c>
      <c r="B44" s="29">
        <v>230</v>
      </c>
      <c r="C44" s="157">
        <v>850</v>
      </c>
      <c r="D44" s="41">
        <f>D46+D47+D48</f>
        <v>42160</v>
      </c>
      <c r="E44" s="41">
        <f>E46</f>
        <v>0</v>
      </c>
      <c r="F44" s="41">
        <f>F46</f>
        <v>22160</v>
      </c>
      <c r="G44" s="41"/>
      <c r="H44" s="41">
        <f>H46+H47+H48</f>
        <v>20000</v>
      </c>
      <c r="I44" s="41">
        <f>I46+I47</f>
        <v>0</v>
      </c>
    </row>
    <row r="45" spans="1:9">
      <c r="A45" s="37" t="s">
        <v>8</v>
      </c>
      <c r="B45" s="28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28">
        <v>231</v>
      </c>
      <c r="C46" s="40">
        <v>851</v>
      </c>
      <c r="D46" s="68">
        <f>E46+F46+H46</f>
        <v>32160</v>
      </c>
      <c r="E46" s="68"/>
      <c r="F46" s="68">
        <v>22160</v>
      </c>
      <c r="G46" s="68"/>
      <c r="H46" s="68">
        <v>10000</v>
      </c>
      <c r="I46" s="68"/>
    </row>
    <row r="47" spans="1:9">
      <c r="A47" s="37" t="s">
        <v>424</v>
      </c>
      <c r="B47" s="28">
        <v>232</v>
      </c>
      <c r="C47" s="40">
        <v>852</v>
      </c>
      <c r="D47" s="68">
        <f>E47+F47+H47</f>
        <v>0</v>
      </c>
      <c r="E47" s="68"/>
      <c r="F47" s="68"/>
      <c r="G47" s="68"/>
      <c r="H47" s="68"/>
      <c r="I47" s="68"/>
    </row>
    <row r="48" spans="1:9">
      <c r="A48" s="37" t="s">
        <v>424</v>
      </c>
      <c r="B48" s="184">
        <v>233</v>
      </c>
      <c r="C48" s="40">
        <v>853</v>
      </c>
      <c r="D48" s="68">
        <f>E48+F48+H48</f>
        <v>10000</v>
      </c>
      <c r="E48" s="68"/>
      <c r="F48" s="68"/>
      <c r="G48" s="68"/>
      <c r="H48" s="68">
        <v>10000</v>
      </c>
      <c r="I48" s="68"/>
    </row>
    <row r="49" spans="1:9">
      <c r="A49" s="37" t="s">
        <v>97</v>
      </c>
      <c r="B49" s="28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28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5" customFormat="1">
      <c r="A51" s="162" t="s">
        <v>99</v>
      </c>
      <c r="B51" s="163">
        <v>260</v>
      </c>
      <c r="C51" s="164">
        <v>240</v>
      </c>
      <c r="D51" s="165">
        <f>D53+D54+D55</f>
        <v>2813368.86</v>
      </c>
      <c r="E51" s="165">
        <f t="shared" ref="E51:I51" si="2">E53+E54+E55</f>
        <v>2659220</v>
      </c>
      <c r="F51" s="165">
        <f t="shared" si="2"/>
        <v>0</v>
      </c>
      <c r="G51" s="165">
        <f t="shared" si="2"/>
        <v>0</v>
      </c>
      <c r="H51" s="165">
        <f t="shared" si="2"/>
        <v>154148.85999999999</v>
      </c>
      <c r="I51" s="165">
        <f t="shared" si="2"/>
        <v>0</v>
      </c>
    </row>
    <row r="52" spans="1:9">
      <c r="A52" s="37" t="s">
        <v>8</v>
      </c>
      <c r="B52" s="28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28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28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28">
        <v>262</v>
      </c>
      <c r="C55" s="40">
        <v>244</v>
      </c>
      <c r="D55" s="68">
        <f>E55+F55+H55</f>
        <v>2813368.86</v>
      </c>
      <c r="E55" s="68">
        <v>2659220</v>
      </c>
      <c r="F55" s="68"/>
      <c r="G55" s="68"/>
      <c r="H55" s="68">
        <v>154148.85999999999</v>
      </c>
      <c r="I55" s="68"/>
    </row>
    <row r="56" spans="1:9">
      <c r="A56" s="36" t="s">
        <v>9</v>
      </c>
      <c r="B56" s="29">
        <v>300</v>
      </c>
      <c r="C56" s="29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28"/>
      <c r="C57" s="28"/>
      <c r="D57" s="68"/>
      <c r="E57" s="68"/>
      <c r="F57" s="68"/>
      <c r="G57" s="68"/>
      <c r="H57" s="68"/>
      <c r="I57" s="28"/>
    </row>
    <row r="58" spans="1:9">
      <c r="A58" s="37" t="s">
        <v>101</v>
      </c>
      <c r="B58" s="28">
        <v>310</v>
      </c>
      <c r="C58" s="28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28">
        <v>320</v>
      </c>
      <c r="C59" s="28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29">
        <v>400</v>
      </c>
      <c r="C60" s="29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28"/>
      <c r="C61" s="28"/>
      <c r="D61" s="68"/>
      <c r="E61" s="68"/>
      <c r="F61" s="68"/>
      <c r="G61" s="68"/>
      <c r="H61" s="68"/>
      <c r="I61" s="28"/>
    </row>
    <row r="62" spans="1:9">
      <c r="A62" s="37" t="s">
        <v>103</v>
      </c>
      <c r="B62" s="28">
        <v>410</v>
      </c>
      <c r="C62" s="28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28">
        <v>420</v>
      </c>
      <c r="C63" s="28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29">
        <v>500</v>
      </c>
      <c r="C64" s="29" t="s">
        <v>7</v>
      </c>
      <c r="D64" s="41">
        <f>H64+E64</f>
        <v>43998.86</v>
      </c>
      <c r="E64" s="41">
        <v>0</v>
      </c>
      <c r="F64" s="41">
        <v>0</v>
      </c>
      <c r="G64" s="41">
        <v>0</v>
      </c>
      <c r="H64" s="41">
        <v>43998.86</v>
      </c>
      <c r="I64" s="41">
        <v>0</v>
      </c>
    </row>
    <row r="65" spans="1:9">
      <c r="A65" s="36" t="s">
        <v>12</v>
      </c>
      <c r="B65" s="29">
        <v>600</v>
      </c>
      <c r="C65" s="29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8"/>
      <c r="F66" s="33"/>
      <c r="G66" s="33"/>
      <c r="H66" s="33"/>
      <c r="I66" s="33"/>
    </row>
    <row r="67" spans="1:9" ht="12.75" customHeight="1">
      <c r="A67" s="294"/>
      <c r="B67" s="294"/>
      <c r="C67" s="294"/>
      <c r="D67" s="294"/>
      <c r="E67" s="294"/>
      <c r="F67" s="294"/>
      <c r="G67" s="294"/>
      <c r="H67" s="294"/>
      <c r="I67" s="294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8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8"/>
      <c r="G72" s="33"/>
      <c r="H72" s="33"/>
      <c r="I72" s="33"/>
    </row>
    <row r="73" spans="1:9">
      <c r="A73" s="159"/>
      <c r="B73" s="33"/>
      <c r="C73" s="33"/>
      <c r="D73" s="33"/>
      <c r="E73" s="33"/>
      <c r="F73" s="33"/>
      <c r="G73" s="33"/>
      <c r="H73" s="33"/>
      <c r="I73" s="33"/>
    </row>
    <row r="74" spans="1:9">
      <c r="A74" s="159"/>
      <c r="B74" s="33"/>
      <c r="C74" s="33"/>
      <c r="D74" s="33"/>
      <c r="E74" s="33"/>
      <c r="F74" s="33"/>
      <c r="G74" s="33"/>
      <c r="H74" s="33"/>
      <c r="I74" s="33"/>
    </row>
    <row r="75" spans="1:9">
      <c r="A75" s="159"/>
      <c r="B75" s="33"/>
      <c r="C75" s="33"/>
      <c r="D75" s="33"/>
      <c r="E75" s="33"/>
      <c r="F75" s="33"/>
      <c r="G75" s="33"/>
      <c r="H75" s="33"/>
      <c r="I75" s="33"/>
    </row>
    <row r="76" spans="1:9">
      <c r="A76" s="159"/>
      <c r="B76" s="33"/>
      <c r="C76" s="33"/>
      <c r="D76" s="33"/>
      <c r="E76" s="33"/>
      <c r="F76" s="33"/>
      <c r="G76" s="33"/>
      <c r="H76" s="33"/>
      <c r="I76" s="33"/>
    </row>
    <row r="77" spans="1:9">
      <c r="A77" s="159"/>
      <c r="B77" s="33"/>
      <c r="C77" s="33"/>
      <c r="D77" s="33"/>
      <c r="E77" s="33"/>
      <c r="F77" s="33"/>
      <c r="G77" s="33"/>
      <c r="H77" s="33"/>
      <c r="I77" s="33"/>
    </row>
    <row r="78" spans="1:9">
      <c r="A78" s="159"/>
      <c r="B78" s="33"/>
      <c r="C78" s="33"/>
      <c r="D78" s="33"/>
      <c r="E78" s="33"/>
      <c r="F78" s="33"/>
      <c r="G78" s="33"/>
      <c r="H78" s="33"/>
      <c r="I78" s="33"/>
    </row>
    <row r="79" spans="1:9">
      <c r="A79" s="159"/>
      <c r="B79" s="33"/>
      <c r="C79" s="33"/>
      <c r="D79" s="33"/>
      <c r="E79" s="33"/>
      <c r="F79" s="33"/>
      <c r="G79" s="33"/>
      <c r="H79" s="33"/>
      <c r="I79" s="33"/>
    </row>
    <row r="80" spans="1:9">
      <c r="A80" s="159"/>
      <c r="B80" s="33"/>
      <c r="C80" s="33"/>
      <c r="D80" s="33"/>
      <c r="E80" s="33"/>
      <c r="F80" s="33"/>
      <c r="G80" s="33"/>
      <c r="H80" s="33"/>
      <c r="I80" s="33"/>
    </row>
    <row r="81" spans="1:9">
      <c r="A81" s="159"/>
      <c r="B81" s="33"/>
      <c r="C81" s="33"/>
      <c r="D81" s="33"/>
      <c r="E81" s="33"/>
      <c r="F81" s="33"/>
      <c r="G81" s="33"/>
      <c r="H81" s="33"/>
      <c r="I81" s="33"/>
    </row>
    <row r="82" spans="1:9">
      <c r="A82" s="159"/>
      <c r="B82" s="33"/>
      <c r="C82" s="33"/>
      <c r="D82" s="33"/>
      <c r="E82" s="33"/>
      <c r="F82" s="33"/>
      <c r="G82" s="33"/>
      <c r="H82" s="33"/>
      <c r="I82" s="33"/>
    </row>
    <row r="83" spans="1:9">
      <c r="A83" s="159"/>
      <c r="B83" s="33"/>
      <c r="C83" s="33"/>
      <c r="D83" s="33"/>
      <c r="E83" s="33"/>
      <c r="F83" s="33"/>
      <c r="G83" s="33"/>
      <c r="H83" s="33"/>
      <c r="I83" s="33"/>
    </row>
    <row r="84" spans="1:9">
      <c r="A84" s="159"/>
      <c r="B84" s="33"/>
      <c r="C84" s="33"/>
      <c r="D84" s="33"/>
      <c r="E84" s="33"/>
      <c r="F84" s="33"/>
      <c r="G84" s="33"/>
      <c r="H84" s="33"/>
      <c r="I84" s="33"/>
    </row>
    <row r="85" spans="1:9">
      <c r="A85" s="159"/>
      <c r="B85" s="33"/>
      <c r="C85" s="33"/>
      <c r="D85" s="33"/>
      <c r="E85" s="33"/>
      <c r="F85" s="33"/>
      <c r="G85" s="33"/>
      <c r="H85" s="33"/>
      <c r="I85" s="33"/>
    </row>
    <row r="86" spans="1:9">
      <c r="A86" s="159"/>
      <c r="B86" s="33"/>
      <c r="C86" s="33"/>
      <c r="D86" s="33"/>
      <c r="E86" s="33"/>
      <c r="F86" s="33"/>
      <c r="G86" s="33"/>
      <c r="H86" s="33"/>
      <c r="I86" s="33"/>
    </row>
    <row r="87" spans="1:9">
      <c r="A87" s="159"/>
      <c r="B87" s="33"/>
      <c r="C87" s="33"/>
      <c r="D87" s="33"/>
      <c r="E87" s="33"/>
      <c r="F87" s="33"/>
      <c r="G87" s="33"/>
      <c r="H87" s="33"/>
      <c r="I87" s="33"/>
    </row>
    <row r="88" spans="1:9">
      <c r="A88" s="159"/>
      <c r="B88" s="33"/>
      <c r="C88" s="33"/>
      <c r="D88" s="33"/>
      <c r="E88" s="33"/>
      <c r="F88" s="33"/>
      <c r="G88" s="33"/>
      <c r="H88" s="33"/>
      <c r="I88" s="33"/>
    </row>
    <row r="89" spans="1:9">
      <c r="A89" s="159"/>
      <c r="B89" s="33"/>
      <c r="C89" s="33"/>
      <c r="D89" s="33"/>
      <c r="E89" s="33"/>
      <c r="F89" s="33"/>
      <c r="G89" s="33"/>
      <c r="H89" s="33"/>
      <c r="I89" s="33"/>
    </row>
    <row r="90" spans="1:9">
      <c r="A90" s="159"/>
      <c r="B90" s="33"/>
      <c r="C90" s="33"/>
      <c r="D90" s="33"/>
      <c r="E90" s="33"/>
      <c r="F90" s="33"/>
      <c r="G90" s="33"/>
      <c r="H90" s="33"/>
      <c r="I90" s="33"/>
    </row>
    <row r="91" spans="1:9">
      <c r="A91" s="159"/>
      <c r="B91" s="33"/>
      <c r="C91" s="33"/>
      <c r="D91" s="33"/>
      <c r="E91" s="33"/>
      <c r="F91" s="33"/>
      <c r="G91" s="33"/>
      <c r="H91" s="33"/>
      <c r="I91" s="33"/>
    </row>
    <row r="92" spans="1:9">
      <c r="A92" s="159"/>
      <c r="B92" s="33"/>
      <c r="C92" s="33"/>
      <c r="D92" s="33"/>
      <c r="E92" s="33"/>
      <c r="F92" s="33"/>
      <c r="G92" s="33"/>
      <c r="H92" s="33"/>
      <c r="I92" s="33"/>
    </row>
    <row r="93" spans="1:9">
      <c r="A93" s="159"/>
      <c r="B93" s="33"/>
      <c r="C93" s="33"/>
      <c r="D93" s="33"/>
      <c r="E93" s="33"/>
      <c r="F93" s="33"/>
      <c r="G93" s="33"/>
      <c r="H93" s="33"/>
      <c r="I93" s="33"/>
    </row>
    <row r="94" spans="1:9">
      <c r="A94" s="159"/>
      <c r="B94" s="33"/>
      <c r="C94" s="33"/>
      <c r="D94" s="33"/>
      <c r="E94" s="33"/>
      <c r="F94" s="33"/>
      <c r="G94" s="33"/>
      <c r="H94" s="33"/>
      <c r="I94" s="33"/>
    </row>
    <row r="95" spans="1:9">
      <c r="A95" s="159"/>
      <c r="B95" s="33"/>
      <c r="C95" s="33"/>
      <c r="D95" s="33"/>
      <c r="E95" s="33"/>
      <c r="F95" s="33"/>
      <c r="G95" s="33"/>
      <c r="H95" s="33"/>
      <c r="I95" s="33"/>
    </row>
    <row r="96" spans="1:9">
      <c r="A96" s="159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F6:F7"/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</mergeCells>
  <phoneticPr fontId="15" type="noConversion"/>
  <pageMargins left="0" right="0" top="0.74803149606299213" bottom="0" header="0.31496062992125984" footer="0.31496062992125984"/>
  <pageSetup paperSize="9" scale="94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31" zoomScaleSheetLayoutView="100" workbookViewId="0">
      <selection activeCell="G39" sqref="G39"/>
    </sheetView>
  </sheetViews>
  <sheetFormatPr defaultRowHeight="12.75"/>
  <cols>
    <col min="1" max="1" width="42.140625" style="160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5" t="s">
        <v>375</v>
      </c>
      <c r="B1" s="295"/>
      <c r="C1" s="295"/>
      <c r="D1" s="295"/>
      <c r="E1" s="295"/>
      <c r="F1" s="295"/>
      <c r="G1" s="295"/>
      <c r="H1" s="295"/>
      <c r="I1" s="295"/>
    </row>
    <row r="2" spans="1:9" ht="18.75" customHeight="1">
      <c r="A2" s="295" t="s">
        <v>460</v>
      </c>
      <c r="B2" s="295"/>
      <c r="C2" s="295"/>
      <c r="D2" s="295"/>
      <c r="E2" s="295"/>
      <c r="F2" s="295"/>
      <c r="G2" s="295"/>
      <c r="H2" s="295"/>
      <c r="I2" s="295"/>
    </row>
    <row r="3" spans="1:9" ht="14.25" customHeight="1">
      <c r="A3" s="153" t="s">
        <v>461</v>
      </c>
      <c r="B3" s="154"/>
      <c r="C3" s="154"/>
      <c r="D3" s="154"/>
      <c r="E3" s="154"/>
      <c r="F3" s="154"/>
      <c r="G3" s="154"/>
      <c r="H3" s="154"/>
      <c r="I3" s="154"/>
    </row>
    <row r="4" spans="1:9" ht="19.5" customHeight="1">
      <c r="A4" s="296" t="s">
        <v>0</v>
      </c>
      <c r="B4" s="291" t="s">
        <v>456</v>
      </c>
      <c r="C4" s="291" t="s">
        <v>100</v>
      </c>
      <c r="D4" s="291" t="s">
        <v>2</v>
      </c>
      <c r="E4" s="291"/>
      <c r="F4" s="291"/>
      <c r="G4" s="291"/>
      <c r="H4" s="291"/>
      <c r="I4" s="291"/>
    </row>
    <row r="5" spans="1:9">
      <c r="A5" s="297"/>
      <c r="B5" s="291"/>
      <c r="C5" s="291"/>
      <c r="D5" s="299" t="s">
        <v>49</v>
      </c>
      <c r="E5" s="300" t="s">
        <v>4</v>
      </c>
      <c r="F5" s="300"/>
      <c r="G5" s="300"/>
      <c r="H5" s="300"/>
      <c r="I5" s="300"/>
    </row>
    <row r="6" spans="1:9" ht="51.75" customHeight="1">
      <c r="A6" s="297"/>
      <c r="B6" s="291"/>
      <c r="C6" s="291"/>
      <c r="D6" s="299"/>
      <c r="E6" s="291" t="s">
        <v>215</v>
      </c>
      <c r="F6" s="291" t="s">
        <v>90</v>
      </c>
      <c r="G6" s="291" t="s">
        <v>91</v>
      </c>
      <c r="H6" s="292" t="s">
        <v>92</v>
      </c>
      <c r="I6" s="293"/>
    </row>
    <row r="7" spans="1:9" ht="24.75" customHeight="1">
      <c r="A7" s="298"/>
      <c r="B7" s="291"/>
      <c r="C7" s="291"/>
      <c r="D7" s="299"/>
      <c r="E7" s="291"/>
      <c r="F7" s="291"/>
      <c r="G7" s="291"/>
      <c r="H7" s="190" t="s">
        <v>3</v>
      </c>
      <c r="I7" s="189" t="s">
        <v>5</v>
      </c>
    </row>
    <row r="8" spans="1:9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  <c r="H8" s="191">
        <v>8</v>
      </c>
      <c r="I8" s="191">
        <v>9</v>
      </c>
    </row>
    <row r="9" spans="1:9">
      <c r="A9" s="36" t="s">
        <v>6</v>
      </c>
      <c r="B9" s="190">
        <v>100</v>
      </c>
      <c r="C9" s="190" t="s">
        <v>7</v>
      </c>
      <c r="D9" s="41">
        <f>D15+D22+D23</f>
        <v>9286720</v>
      </c>
      <c r="E9" s="41">
        <f>E15</f>
        <v>9166720</v>
      </c>
      <c r="F9" s="41">
        <f>F22</f>
        <v>0</v>
      </c>
      <c r="G9" s="41">
        <v>0</v>
      </c>
      <c r="H9" s="41">
        <f>H15+H23</f>
        <v>120000</v>
      </c>
      <c r="I9" s="41">
        <f>I23</f>
        <v>0</v>
      </c>
    </row>
    <row r="10" spans="1:9" ht="14.25" customHeight="1">
      <c r="A10" s="37" t="s">
        <v>4</v>
      </c>
      <c r="B10" s="191"/>
      <c r="C10" s="191"/>
      <c r="D10" s="68"/>
      <c r="E10" s="191"/>
      <c r="F10" s="191"/>
      <c r="G10" s="191"/>
      <c r="H10" s="68"/>
      <c r="I10" s="191"/>
    </row>
    <row r="11" spans="1:9" s="155" customFormat="1">
      <c r="A11" s="36" t="s">
        <v>85</v>
      </c>
      <c r="B11" s="190">
        <v>110</v>
      </c>
      <c r="C11" s="190">
        <v>120</v>
      </c>
      <c r="D11" s="41">
        <v>0</v>
      </c>
      <c r="E11" s="190" t="s">
        <v>7</v>
      </c>
      <c r="F11" s="190" t="s">
        <v>7</v>
      </c>
      <c r="G11" s="190" t="s">
        <v>7</v>
      </c>
      <c r="H11" s="41">
        <v>0</v>
      </c>
      <c r="I11" s="190" t="s">
        <v>7</v>
      </c>
    </row>
    <row r="12" spans="1:9">
      <c r="A12" s="37" t="s">
        <v>8</v>
      </c>
      <c r="B12" s="191"/>
      <c r="C12" s="191"/>
      <c r="D12" s="68"/>
      <c r="E12" s="191" t="s">
        <v>7</v>
      </c>
      <c r="F12" s="191" t="s">
        <v>7</v>
      </c>
      <c r="G12" s="191" t="s">
        <v>7</v>
      </c>
      <c r="H12" s="68"/>
      <c r="I12" s="191" t="s">
        <v>7</v>
      </c>
    </row>
    <row r="13" spans="1:9">
      <c r="A13" s="37" t="s">
        <v>197</v>
      </c>
      <c r="B13" s="191">
        <v>111</v>
      </c>
      <c r="C13" s="191"/>
      <c r="D13" s="68"/>
      <c r="E13" s="191" t="s">
        <v>7</v>
      </c>
      <c r="F13" s="191" t="s">
        <v>7</v>
      </c>
      <c r="G13" s="191" t="s">
        <v>7</v>
      </c>
      <c r="H13" s="68"/>
      <c r="I13" s="191" t="s">
        <v>7</v>
      </c>
    </row>
    <row r="14" spans="1:9">
      <c r="A14" s="37" t="s">
        <v>198</v>
      </c>
      <c r="B14" s="191">
        <v>112</v>
      </c>
      <c r="C14" s="191"/>
      <c r="D14" s="68"/>
      <c r="E14" s="191" t="s">
        <v>7</v>
      </c>
      <c r="F14" s="191" t="s">
        <v>7</v>
      </c>
      <c r="G14" s="191" t="s">
        <v>7</v>
      </c>
      <c r="H14" s="68"/>
      <c r="I14" s="191" t="s">
        <v>7</v>
      </c>
    </row>
    <row r="15" spans="1:9" s="155" customFormat="1">
      <c r="A15" s="36" t="s">
        <v>132</v>
      </c>
      <c r="B15" s="190">
        <v>120</v>
      </c>
      <c r="C15" s="190">
        <v>130</v>
      </c>
      <c r="D15" s="41">
        <f>D17+D18+D19</f>
        <v>9286720</v>
      </c>
      <c r="E15" s="41">
        <f>E17+E18+E19</f>
        <v>9166720</v>
      </c>
      <c r="F15" s="191" t="s">
        <v>7</v>
      </c>
      <c r="G15" s="190" t="s">
        <v>7</v>
      </c>
      <c r="H15" s="41">
        <f>H17+H18+H19</f>
        <v>120000</v>
      </c>
      <c r="I15" s="41">
        <f>I23</f>
        <v>0</v>
      </c>
    </row>
    <row r="16" spans="1:9" s="156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6" customFormat="1" ht="24.75" customHeight="1">
      <c r="A17" s="43" t="s">
        <v>214</v>
      </c>
      <c r="B17" s="26">
        <v>121</v>
      </c>
      <c r="C17" s="27"/>
      <c r="D17" s="68">
        <f>E17+H17</f>
        <v>9286720</v>
      </c>
      <c r="E17" s="39">
        <v>9166720</v>
      </c>
      <c r="F17" s="27" t="s">
        <v>7</v>
      </c>
      <c r="G17" s="27" t="s">
        <v>7</v>
      </c>
      <c r="H17" s="39">
        <v>120000</v>
      </c>
      <c r="I17" s="27"/>
    </row>
    <row r="18" spans="1:9" s="156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191"/>
      <c r="D19" s="68">
        <f>E19+H19</f>
        <v>0</v>
      </c>
      <c r="E19" s="68"/>
      <c r="F19" s="191" t="s">
        <v>7</v>
      </c>
      <c r="G19" s="191" t="s">
        <v>7</v>
      </c>
      <c r="H19" s="68"/>
      <c r="I19" s="191"/>
    </row>
    <row r="20" spans="1:9" ht="25.5">
      <c r="A20" s="43" t="s">
        <v>86</v>
      </c>
      <c r="B20" s="191">
        <v>130</v>
      </c>
      <c r="C20" s="191"/>
      <c r="D20" s="68">
        <v>0</v>
      </c>
      <c r="E20" s="191" t="s">
        <v>7</v>
      </c>
      <c r="F20" s="191" t="s">
        <v>7</v>
      </c>
      <c r="G20" s="191" t="s">
        <v>7</v>
      </c>
      <c r="H20" s="68"/>
      <c r="I20" s="191" t="s">
        <v>7</v>
      </c>
    </row>
    <row r="21" spans="1:9" ht="51">
      <c r="A21" s="43" t="s">
        <v>87</v>
      </c>
      <c r="B21" s="191">
        <v>140</v>
      </c>
      <c r="C21" s="191"/>
      <c r="D21" s="68">
        <v>0</v>
      </c>
      <c r="E21" s="191" t="s">
        <v>7</v>
      </c>
      <c r="F21" s="191" t="s">
        <v>7</v>
      </c>
      <c r="G21" s="191" t="s">
        <v>7</v>
      </c>
      <c r="H21" s="68"/>
      <c r="I21" s="191" t="s">
        <v>7</v>
      </c>
    </row>
    <row r="22" spans="1:9" s="155" customFormat="1">
      <c r="A22" s="36" t="s">
        <v>88</v>
      </c>
      <c r="B22" s="190">
        <v>150</v>
      </c>
      <c r="C22" s="190">
        <v>180</v>
      </c>
      <c r="D22" s="41">
        <f>F22+G22</f>
        <v>0</v>
      </c>
      <c r="E22" s="190" t="s">
        <v>7</v>
      </c>
      <c r="F22" s="41"/>
      <c r="G22" s="41"/>
      <c r="H22" s="190" t="s">
        <v>7</v>
      </c>
      <c r="I22" s="190" t="s">
        <v>7</v>
      </c>
    </row>
    <row r="23" spans="1:9" s="155" customFormat="1">
      <c r="A23" s="36" t="s">
        <v>89</v>
      </c>
      <c r="B23" s="190">
        <v>160</v>
      </c>
      <c r="C23" s="190">
        <v>180</v>
      </c>
      <c r="D23" s="41">
        <f>H23</f>
        <v>0</v>
      </c>
      <c r="E23" s="190" t="s">
        <v>7</v>
      </c>
      <c r="F23" s="190" t="s">
        <v>7</v>
      </c>
      <c r="G23" s="190" t="s">
        <v>7</v>
      </c>
      <c r="H23" s="41"/>
      <c r="I23" s="41"/>
    </row>
    <row r="24" spans="1:9">
      <c r="A24" s="37" t="s">
        <v>93</v>
      </c>
      <c r="B24" s="191">
        <v>180</v>
      </c>
      <c r="C24" s="191" t="s">
        <v>7</v>
      </c>
      <c r="D24" s="68">
        <v>0</v>
      </c>
      <c r="E24" s="191" t="s">
        <v>7</v>
      </c>
      <c r="F24" s="191" t="s">
        <v>7</v>
      </c>
      <c r="G24" s="191" t="s">
        <v>7</v>
      </c>
      <c r="H24" s="68">
        <v>0</v>
      </c>
      <c r="I24" s="191" t="s">
        <v>7</v>
      </c>
    </row>
    <row r="25" spans="1:9" s="156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6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6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6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6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6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6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6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190">
        <v>200</v>
      </c>
      <c r="C33" s="190" t="s">
        <v>7</v>
      </c>
      <c r="D33" s="41">
        <f t="shared" ref="D33:I33" si="0">D35+D40+D44+D49+D50+D51</f>
        <v>9286720</v>
      </c>
      <c r="E33" s="41">
        <f t="shared" si="0"/>
        <v>9166720</v>
      </c>
      <c r="F33" s="41">
        <f t="shared" si="0"/>
        <v>0</v>
      </c>
      <c r="G33" s="41">
        <f t="shared" si="0"/>
        <v>0</v>
      </c>
      <c r="H33" s="41">
        <f t="shared" si="0"/>
        <v>120000</v>
      </c>
      <c r="I33" s="41">
        <f t="shared" si="0"/>
        <v>0</v>
      </c>
    </row>
    <row r="34" spans="1:9" ht="14.25" customHeight="1">
      <c r="A34" s="37" t="s">
        <v>94</v>
      </c>
      <c r="B34" s="191"/>
      <c r="C34" s="40"/>
      <c r="D34" s="68">
        <v>0</v>
      </c>
      <c r="E34" s="191"/>
      <c r="F34" s="191"/>
      <c r="G34" s="191"/>
      <c r="H34" s="191"/>
      <c r="I34" s="191"/>
    </row>
    <row r="35" spans="1:9" s="155" customFormat="1">
      <c r="A35" s="36" t="s">
        <v>95</v>
      </c>
      <c r="B35" s="190">
        <v>210</v>
      </c>
      <c r="C35" s="157">
        <v>100</v>
      </c>
      <c r="D35" s="41">
        <f>D37+D38+D39</f>
        <v>6507500</v>
      </c>
      <c r="E35" s="41">
        <f>E37+E38+E39</f>
        <v>6507500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191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191">
        <v>211</v>
      </c>
      <c r="C37" s="40">
        <v>111</v>
      </c>
      <c r="D37" s="68">
        <f>E37+F37+H37</f>
        <v>4998100</v>
      </c>
      <c r="E37" s="68">
        <f>3407300+1590800</f>
        <v>4998100</v>
      </c>
      <c r="F37" s="68"/>
      <c r="G37" s="68"/>
      <c r="H37" s="68"/>
      <c r="I37" s="68"/>
    </row>
    <row r="38" spans="1:9">
      <c r="A38" s="37" t="s">
        <v>210</v>
      </c>
      <c r="B38" s="191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191">
        <v>213</v>
      </c>
      <c r="C39" s="40">
        <v>119</v>
      </c>
      <c r="D39" s="68">
        <f>E39</f>
        <v>1509400</v>
      </c>
      <c r="E39" s="68">
        <f>1029000+480400</f>
        <v>1509400</v>
      </c>
      <c r="F39" s="68"/>
      <c r="G39" s="68"/>
      <c r="H39" s="68"/>
      <c r="I39" s="68"/>
    </row>
    <row r="40" spans="1:9" s="155" customFormat="1">
      <c r="A40" s="36" t="s">
        <v>96</v>
      </c>
      <c r="B40" s="190">
        <v>220</v>
      </c>
      <c r="C40" s="157">
        <v>300</v>
      </c>
      <c r="D40" s="41">
        <f>D42+D43</f>
        <v>0</v>
      </c>
      <c r="E40" s="41">
        <f>E42+E43</f>
        <v>0</v>
      </c>
      <c r="F40" s="41">
        <f>F42+F43</f>
        <v>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191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191">
        <v>221</v>
      </c>
      <c r="C42" s="40">
        <v>321</v>
      </c>
      <c r="D42" s="68">
        <f>E42+F42+H42</f>
        <v>0</v>
      </c>
      <c r="E42" s="68"/>
      <c r="F42" s="68"/>
      <c r="G42" s="68"/>
      <c r="H42" s="68"/>
      <c r="I42" s="68"/>
    </row>
    <row r="43" spans="1:9" ht="25.5">
      <c r="A43" s="37" t="s">
        <v>136</v>
      </c>
      <c r="B43" s="191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5" customFormat="1">
      <c r="A44" s="36" t="s">
        <v>138</v>
      </c>
      <c r="B44" s="190">
        <v>230</v>
      </c>
      <c r="C44" s="157">
        <v>850</v>
      </c>
      <c r="D44" s="41">
        <f>D46+D47+D48</f>
        <v>0</v>
      </c>
      <c r="E44" s="41">
        <f>E46</f>
        <v>0</v>
      </c>
      <c r="F44" s="41">
        <f>F46</f>
        <v>0</v>
      </c>
      <c r="G44" s="41"/>
      <c r="H44" s="41">
        <f>H46+H47+H48</f>
        <v>0</v>
      </c>
      <c r="I44" s="41">
        <f>I46+I47</f>
        <v>0</v>
      </c>
    </row>
    <row r="45" spans="1:9">
      <c r="A45" s="37" t="s">
        <v>8</v>
      </c>
      <c r="B45" s="191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191">
        <v>231</v>
      </c>
      <c r="C46" s="40">
        <v>851</v>
      </c>
      <c r="D46" s="68">
        <f>E46+F46+H46</f>
        <v>0</v>
      </c>
      <c r="E46" s="68"/>
      <c r="F46" s="68"/>
      <c r="G46" s="68"/>
      <c r="H46" s="68"/>
      <c r="I46" s="68"/>
    </row>
    <row r="47" spans="1:9">
      <c r="A47" s="37" t="s">
        <v>424</v>
      </c>
      <c r="B47" s="191">
        <v>232</v>
      </c>
      <c r="C47" s="40">
        <v>852</v>
      </c>
      <c r="D47" s="68">
        <f>E47+F47+H47</f>
        <v>0</v>
      </c>
      <c r="E47" s="68"/>
      <c r="F47" s="68"/>
      <c r="G47" s="68"/>
      <c r="H47" s="68"/>
      <c r="I47" s="68"/>
    </row>
    <row r="48" spans="1:9">
      <c r="A48" s="37" t="s">
        <v>424</v>
      </c>
      <c r="B48" s="191">
        <v>233</v>
      </c>
      <c r="C48" s="40">
        <v>853</v>
      </c>
      <c r="D48" s="68">
        <f>E48+F48+H48</f>
        <v>0</v>
      </c>
      <c r="E48" s="68"/>
      <c r="F48" s="68"/>
      <c r="G48" s="68"/>
      <c r="H48" s="68"/>
      <c r="I48" s="68"/>
    </row>
    <row r="49" spans="1:9">
      <c r="A49" s="37" t="s">
        <v>97</v>
      </c>
      <c r="B49" s="191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191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5" customFormat="1">
      <c r="A51" s="162" t="s">
        <v>99</v>
      </c>
      <c r="B51" s="163">
        <v>260</v>
      </c>
      <c r="C51" s="164">
        <v>240</v>
      </c>
      <c r="D51" s="165">
        <f>D53+D54+D55</f>
        <v>2779220</v>
      </c>
      <c r="E51" s="165">
        <f t="shared" ref="E51:I51" si="2">E53+E54+E55</f>
        <v>2659220</v>
      </c>
      <c r="F51" s="165">
        <f t="shared" si="2"/>
        <v>0</v>
      </c>
      <c r="G51" s="165">
        <f t="shared" si="2"/>
        <v>0</v>
      </c>
      <c r="H51" s="165">
        <f t="shared" si="2"/>
        <v>120000</v>
      </c>
      <c r="I51" s="165">
        <f t="shared" si="2"/>
        <v>0</v>
      </c>
    </row>
    <row r="52" spans="1:9">
      <c r="A52" s="37" t="s">
        <v>8</v>
      </c>
      <c r="B52" s="191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191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191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191">
        <v>262</v>
      </c>
      <c r="C55" s="40">
        <v>244</v>
      </c>
      <c r="D55" s="68">
        <f>E55+F55+H55</f>
        <v>2779220</v>
      </c>
      <c r="E55" s="68">
        <v>2659220</v>
      </c>
      <c r="F55" s="68"/>
      <c r="G55" s="68"/>
      <c r="H55" s="68">
        <v>120000</v>
      </c>
      <c r="I55" s="68"/>
    </row>
    <row r="56" spans="1:9">
      <c r="A56" s="36" t="s">
        <v>9</v>
      </c>
      <c r="B56" s="190">
        <v>300</v>
      </c>
      <c r="C56" s="190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191"/>
      <c r="C57" s="191"/>
      <c r="D57" s="68"/>
      <c r="E57" s="68"/>
      <c r="F57" s="68"/>
      <c r="G57" s="68"/>
      <c r="H57" s="68"/>
      <c r="I57" s="191"/>
    </row>
    <row r="58" spans="1:9">
      <c r="A58" s="37" t="s">
        <v>101</v>
      </c>
      <c r="B58" s="191">
        <v>310</v>
      </c>
      <c r="C58" s="191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191">
        <v>320</v>
      </c>
      <c r="C59" s="191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190">
        <v>400</v>
      </c>
      <c r="C60" s="190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191"/>
      <c r="C61" s="191"/>
      <c r="D61" s="68"/>
      <c r="E61" s="68"/>
      <c r="F61" s="68"/>
      <c r="G61" s="68"/>
      <c r="H61" s="68"/>
      <c r="I61" s="191"/>
    </row>
    <row r="62" spans="1:9">
      <c r="A62" s="37" t="s">
        <v>103</v>
      </c>
      <c r="B62" s="191">
        <v>410</v>
      </c>
      <c r="C62" s="191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191">
        <v>420</v>
      </c>
      <c r="C63" s="191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190">
        <v>500</v>
      </c>
      <c r="C64" s="190" t="s">
        <v>7</v>
      </c>
      <c r="D64" s="41">
        <f>H64+E64</f>
        <v>0</v>
      </c>
      <c r="E64" s="41">
        <v>0</v>
      </c>
      <c r="F64" s="41">
        <v>0</v>
      </c>
      <c r="G64" s="41">
        <v>0</v>
      </c>
      <c r="H64" s="41"/>
      <c r="I64" s="41">
        <v>0</v>
      </c>
    </row>
    <row r="65" spans="1:9">
      <c r="A65" s="36" t="s">
        <v>12</v>
      </c>
      <c r="B65" s="190">
        <v>600</v>
      </c>
      <c r="C65" s="190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8"/>
      <c r="F66" s="33"/>
      <c r="G66" s="33"/>
      <c r="H66" s="33"/>
      <c r="I66" s="33"/>
    </row>
    <row r="67" spans="1:9" ht="12.75" customHeight="1">
      <c r="A67" s="294"/>
      <c r="B67" s="294"/>
      <c r="C67" s="294"/>
      <c r="D67" s="294"/>
      <c r="E67" s="294"/>
      <c r="F67" s="294"/>
      <c r="G67" s="294"/>
      <c r="H67" s="294"/>
      <c r="I67" s="294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8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8"/>
      <c r="G72" s="33"/>
      <c r="H72" s="33"/>
      <c r="I72" s="33"/>
    </row>
    <row r="73" spans="1:9">
      <c r="A73" s="159"/>
      <c r="B73" s="33"/>
      <c r="C73" s="33"/>
      <c r="D73" s="33"/>
      <c r="E73" s="33"/>
      <c r="F73" s="33"/>
      <c r="G73" s="33"/>
      <c r="H73" s="33"/>
      <c r="I73" s="33"/>
    </row>
    <row r="74" spans="1:9">
      <c r="A74" s="159"/>
      <c r="B74" s="33"/>
      <c r="C74" s="33"/>
      <c r="D74" s="33"/>
      <c r="E74" s="33"/>
      <c r="F74" s="33"/>
      <c r="G74" s="33"/>
      <c r="H74" s="33"/>
      <c r="I74" s="33"/>
    </row>
    <row r="75" spans="1:9">
      <c r="A75" s="159"/>
      <c r="B75" s="33"/>
      <c r="C75" s="33"/>
      <c r="D75" s="33"/>
      <c r="E75" s="33"/>
      <c r="F75" s="33"/>
      <c r="G75" s="33"/>
      <c r="H75" s="33"/>
      <c r="I75" s="33"/>
    </row>
    <row r="76" spans="1:9">
      <c r="A76" s="159"/>
      <c r="B76" s="33"/>
      <c r="C76" s="33"/>
      <c r="D76" s="33"/>
      <c r="E76" s="33"/>
      <c r="F76" s="33"/>
      <c r="G76" s="33"/>
      <c r="H76" s="33"/>
      <c r="I76" s="33"/>
    </row>
    <row r="77" spans="1:9">
      <c r="A77" s="159"/>
      <c r="B77" s="33"/>
      <c r="C77" s="33"/>
      <c r="D77" s="33"/>
      <c r="E77" s="33"/>
      <c r="F77" s="33"/>
      <c r="G77" s="33"/>
      <c r="H77" s="33"/>
      <c r="I77" s="33"/>
    </row>
    <row r="78" spans="1:9">
      <c r="A78" s="159"/>
      <c r="B78" s="33"/>
      <c r="C78" s="33"/>
      <c r="D78" s="33"/>
      <c r="E78" s="33"/>
      <c r="F78" s="33"/>
      <c r="G78" s="33"/>
      <c r="H78" s="33"/>
      <c r="I78" s="33"/>
    </row>
    <row r="79" spans="1:9">
      <c r="A79" s="159"/>
      <c r="B79" s="33"/>
      <c r="C79" s="33"/>
      <c r="D79" s="33"/>
      <c r="E79" s="33"/>
      <c r="F79" s="33"/>
      <c r="G79" s="33"/>
      <c r="H79" s="33"/>
      <c r="I79" s="33"/>
    </row>
    <row r="80" spans="1:9">
      <c r="A80" s="159"/>
      <c r="B80" s="33"/>
      <c r="C80" s="33"/>
      <c r="D80" s="33"/>
      <c r="E80" s="33"/>
      <c r="F80" s="33"/>
      <c r="G80" s="33"/>
      <c r="H80" s="33"/>
      <c r="I80" s="33"/>
    </row>
    <row r="81" spans="1:9">
      <c r="A81" s="159"/>
      <c r="B81" s="33"/>
      <c r="C81" s="33"/>
      <c r="D81" s="33"/>
      <c r="E81" s="33"/>
      <c r="F81" s="33"/>
      <c r="G81" s="33"/>
      <c r="H81" s="33"/>
      <c r="I81" s="33"/>
    </row>
    <row r="82" spans="1:9">
      <c r="A82" s="159"/>
      <c r="B82" s="33"/>
      <c r="C82" s="33"/>
      <c r="D82" s="33"/>
      <c r="E82" s="33"/>
      <c r="F82" s="33"/>
      <c r="G82" s="33"/>
      <c r="H82" s="33"/>
      <c r="I82" s="33"/>
    </row>
    <row r="83" spans="1:9">
      <c r="A83" s="159"/>
      <c r="B83" s="33"/>
      <c r="C83" s="33"/>
      <c r="D83" s="33"/>
      <c r="E83" s="33"/>
      <c r="F83" s="33"/>
      <c r="G83" s="33"/>
      <c r="H83" s="33"/>
      <c r="I83" s="33"/>
    </row>
    <row r="84" spans="1:9">
      <c r="A84" s="159"/>
      <c r="B84" s="33"/>
      <c r="C84" s="33"/>
      <c r="D84" s="33"/>
      <c r="E84" s="33"/>
      <c r="F84" s="33"/>
      <c r="G84" s="33"/>
      <c r="H84" s="33"/>
      <c r="I84" s="33"/>
    </row>
    <row r="85" spans="1:9">
      <c r="A85" s="159"/>
      <c r="B85" s="33"/>
      <c r="C85" s="33"/>
      <c r="D85" s="33"/>
      <c r="E85" s="33"/>
      <c r="F85" s="33"/>
      <c r="G85" s="33"/>
      <c r="H85" s="33"/>
      <c r="I85" s="33"/>
    </row>
    <row r="86" spans="1:9">
      <c r="A86" s="159"/>
      <c r="B86" s="33"/>
      <c r="C86" s="33"/>
      <c r="D86" s="33"/>
      <c r="E86" s="33"/>
      <c r="F86" s="33"/>
      <c r="G86" s="33"/>
      <c r="H86" s="33"/>
      <c r="I86" s="33"/>
    </row>
    <row r="87" spans="1:9">
      <c r="A87" s="159"/>
      <c r="B87" s="33"/>
      <c r="C87" s="33"/>
      <c r="D87" s="33"/>
      <c r="E87" s="33"/>
      <c r="F87" s="33"/>
      <c r="G87" s="33"/>
      <c r="H87" s="33"/>
      <c r="I87" s="33"/>
    </row>
    <row r="88" spans="1:9">
      <c r="A88" s="159"/>
      <c r="B88" s="33"/>
      <c r="C88" s="33"/>
      <c r="D88" s="33"/>
      <c r="E88" s="33"/>
      <c r="F88" s="33"/>
      <c r="G88" s="33"/>
      <c r="H88" s="33"/>
      <c r="I88" s="33"/>
    </row>
    <row r="89" spans="1:9">
      <c r="A89" s="159"/>
      <c r="B89" s="33"/>
      <c r="C89" s="33"/>
      <c r="D89" s="33"/>
      <c r="E89" s="33"/>
      <c r="F89" s="33"/>
      <c r="G89" s="33"/>
      <c r="H89" s="33"/>
      <c r="I89" s="33"/>
    </row>
    <row r="90" spans="1:9">
      <c r="A90" s="159"/>
      <c r="B90" s="33"/>
      <c r="C90" s="33"/>
      <c r="D90" s="33"/>
      <c r="E90" s="33"/>
      <c r="F90" s="33"/>
      <c r="G90" s="33"/>
      <c r="H90" s="33"/>
      <c r="I90" s="33"/>
    </row>
    <row r="91" spans="1:9">
      <c r="A91" s="159"/>
      <c r="B91" s="33"/>
      <c r="C91" s="33"/>
      <c r="D91" s="33"/>
      <c r="E91" s="33"/>
      <c r="F91" s="33"/>
      <c r="G91" s="33"/>
      <c r="H91" s="33"/>
      <c r="I91" s="33"/>
    </row>
    <row r="92" spans="1:9">
      <c r="A92" s="159"/>
      <c r="B92" s="33"/>
      <c r="C92" s="33"/>
      <c r="D92" s="33"/>
      <c r="E92" s="33"/>
      <c r="F92" s="33"/>
      <c r="G92" s="33"/>
      <c r="H92" s="33"/>
      <c r="I92" s="33"/>
    </row>
    <row r="93" spans="1:9">
      <c r="A93" s="159"/>
      <c r="B93" s="33"/>
      <c r="C93" s="33"/>
      <c r="D93" s="33"/>
      <c r="E93" s="33"/>
      <c r="F93" s="33"/>
      <c r="G93" s="33"/>
      <c r="H93" s="33"/>
      <c r="I93" s="33"/>
    </row>
    <row r="94" spans="1:9">
      <c r="A94" s="159"/>
      <c r="B94" s="33"/>
      <c r="C94" s="33"/>
      <c r="D94" s="33"/>
      <c r="E94" s="33"/>
      <c r="F94" s="33"/>
      <c r="G94" s="33"/>
      <c r="H94" s="33"/>
      <c r="I94" s="33"/>
    </row>
    <row r="95" spans="1:9">
      <c r="A95" s="159"/>
      <c r="B95" s="33"/>
      <c r="C95" s="33"/>
      <c r="D95" s="33"/>
      <c r="E95" s="33"/>
      <c r="F95" s="33"/>
      <c r="G95" s="33"/>
      <c r="H95" s="33"/>
      <c r="I95" s="33"/>
    </row>
    <row r="96" spans="1:9">
      <c r="A96" s="159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  <mergeCell ref="F6:F7"/>
  </mergeCells>
  <pageMargins left="0" right="0" top="0.74803149606299213" bottom="0" header="0.31496062992125984" footer="0.31496062992125984"/>
  <pageSetup paperSize="9" scale="94" fitToHeight="0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29" zoomScaleSheetLayoutView="100" workbookViewId="0">
      <selection activeCell="G21" sqref="G21"/>
    </sheetView>
  </sheetViews>
  <sheetFormatPr defaultRowHeight="12.75"/>
  <cols>
    <col min="1" max="1" width="42.140625" style="160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5" t="s">
        <v>375</v>
      </c>
      <c r="B1" s="295"/>
      <c r="C1" s="295"/>
      <c r="D1" s="295"/>
      <c r="E1" s="295"/>
      <c r="F1" s="295"/>
      <c r="G1" s="295"/>
      <c r="H1" s="295"/>
      <c r="I1" s="295"/>
    </row>
    <row r="2" spans="1:9" ht="18.75" customHeight="1">
      <c r="A2" s="295" t="s">
        <v>460</v>
      </c>
      <c r="B2" s="295"/>
      <c r="C2" s="295"/>
      <c r="D2" s="295"/>
      <c r="E2" s="295"/>
      <c r="F2" s="295"/>
      <c r="G2" s="295"/>
      <c r="H2" s="295"/>
      <c r="I2" s="295"/>
    </row>
    <row r="3" spans="1:9" ht="14.25" customHeight="1">
      <c r="A3" s="153" t="s">
        <v>461</v>
      </c>
      <c r="B3" s="154"/>
      <c r="C3" s="154"/>
      <c r="D3" s="154"/>
      <c r="E3" s="154"/>
      <c r="F3" s="154"/>
      <c r="G3" s="154"/>
      <c r="H3" s="154"/>
      <c r="I3" s="154"/>
    </row>
    <row r="4" spans="1:9" ht="19.5" customHeight="1">
      <c r="A4" s="296" t="s">
        <v>0</v>
      </c>
      <c r="B4" s="291" t="s">
        <v>456</v>
      </c>
      <c r="C4" s="291" t="s">
        <v>100</v>
      </c>
      <c r="D4" s="291" t="s">
        <v>2</v>
      </c>
      <c r="E4" s="291"/>
      <c r="F4" s="291"/>
      <c r="G4" s="291"/>
      <c r="H4" s="291"/>
      <c r="I4" s="291"/>
    </row>
    <row r="5" spans="1:9">
      <c r="A5" s="297"/>
      <c r="B5" s="291"/>
      <c r="C5" s="291"/>
      <c r="D5" s="299" t="s">
        <v>49</v>
      </c>
      <c r="E5" s="300" t="s">
        <v>4</v>
      </c>
      <c r="F5" s="300"/>
      <c r="G5" s="300"/>
      <c r="H5" s="300"/>
      <c r="I5" s="300"/>
    </row>
    <row r="6" spans="1:9" ht="51.75" customHeight="1">
      <c r="A6" s="297"/>
      <c r="B6" s="291"/>
      <c r="C6" s="291"/>
      <c r="D6" s="299"/>
      <c r="E6" s="291" t="s">
        <v>215</v>
      </c>
      <c r="F6" s="291" t="s">
        <v>90</v>
      </c>
      <c r="G6" s="291" t="s">
        <v>91</v>
      </c>
      <c r="H6" s="292" t="s">
        <v>92</v>
      </c>
      <c r="I6" s="293"/>
    </row>
    <row r="7" spans="1:9" ht="24.75" customHeight="1">
      <c r="A7" s="298"/>
      <c r="B7" s="291"/>
      <c r="C7" s="291"/>
      <c r="D7" s="299"/>
      <c r="E7" s="291"/>
      <c r="F7" s="291"/>
      <c r="G7" s="291"/>
      <c r="H7" s="190" t="s">
        <v>3</v>
      </c>
      <c r="I7" s="189" t="s">
        <v>5</v>
      </c>
    </row>
    <row r="8" spans="1:9">
      <c r="A8" s="191">
        <v>1</v>
      </c>
      <c r="B8" s="191">
        <v>2</v>
      </c>
      <c r="C8" s="191">
        <v>3</v>
      </c>
      <c r="D8" s="191">
        <v>4</v>
      </c>
      <c r="E8" s="191">
        <v>5</v>
      </c>
      <c r="F8" s="191">
        <v>6</v>
      </c>
      <c r="G8" s="191">
        <v>7</v>
      </c>
      <c r="H8" s="191">
        <v>8</v>
      </c>
      <c r="I8" s="191">
        <v>9</v>
      </c>
    </row>
    <row r="9" spans="1:9">
      <c r="A9" s="36" t="s">
        <v>6</v>
      </c>
      <c r="B9" s="190">
        <v>100</v>
      </c>
      <c r="C9" s="190" t="s">
        <v>7</v>
      </c>
      <c r="D9" s="41">
        <f>D15+D22+D23</f>
        <v>9286720</v>
      </c>
      <c r="E9" s="41">
        <f>E15</f>
        <v>9166720</v>
      </c>
      <c r="F9" s="41">
        <f>F22</f>
        <v>0</v>
      </c>
      <c r="G9" s="41">
        <v>0</v>
      </c>
      <c r="H9" s="41">
        <f>H15+H23</f>
        <v>120000</v>
      </c>
      <c r="I9" s="41">
        <f>I23</f>
        <v>0</v>
      </c>
    </row>
    <row r="10" spans="1:9" ht="14.25" customHeight="1">
      <c r="A10" s="37" t="s">
        <v>4</v>
      </c>
      <c r="B10" s="191"/>
      <c r="C10" s="191"/>
      <c r="D10" s="68"/>
      <c r="E10" s="191"/>
      <c r="F10" s="191"/>
      <c r="G10" s="191"/>
      <c r="H10" s="68"/>
      <c r="I10" s="191"/>
    </row>
    <row r="11" spans="1:9" s="155" customFormat="1">
      <c r="A11" s="36" t="s">
        <v>85</v>
      </c>
      <c r="B11" s="190">
        <v>110</v>
      </c>
      <c r="C11" s="190">
        <v>120</v>
      </c>
      <c r="D11" s="41">
        <v>0</v>
      </c>
      <c r="E11" s="190" t="s">
        <v>7</v>
      </c>
      <c r="F11" s="190" t="s">
        <v>7</v>
      </c>
      <c r="G11" s="190" t="s">
        <v>7</v>
      </c>
      <c r="H11" s="41">
        <v>0</v>
      </c>
      <c r="I11" s="190" t="s">
        <v>7</v>
      </c>
    </row>
    <row r="12" spans="1:9">
      <c r="A12" s="37" t="s">
        <v>8</v>
      </c>
      <c r="B12" s="191"/>
      <c r="C12" s="191"/>
      <c r="D12" s="68"/>
      <c r="E12" s="191" t="s">
        <v>7</v>
      </c>
      <c r="F12" s="191" t="s">
        <v>7</v>
      </c>
      <c r="G12" s="191" t="s">
        <v>7</v>
      </c>
      <c r="H12" s="68"/>
      <c r="I12" s="191" t="s">
        <v>7</v>
      </c>
    </row>
    <row r="13" spans="1:9">
      <c r="A13" s="37" t="s">
        <v>197</v>
      </c>
      <c r="B13" s="191">
        <v>111</v>
      </c>
      <c r="C13" s="191"/>
      <c r="D13" s="68"/>
      <c r="E13" s="191" t="s">
        <v>7</v>
      </c>
      <c r="F13" s="191" t="s">
        <v>7</v>
      </c>
      <c r="G13" s="191" t="s">
        <v>7</v>
      </c>
      <c r="H13" s="68"/>
      <c r="I13" s="191" t="s">
        <v>7</v>
      </c>
    </row>
    <row r="14" spans="1:9">
      <c r="A14" s="37" t="s">
        <v>198</v>
      </c>
      <c r="B14" s="191">
        <v>112</v>
      </c>
      <c r="C14" s="191"/>
      <c r="D14" s="68"/>
      <c r="E14" s="191" t="s">
        <v>7</v>
      </c>
      <c r="F14" s="191" t="s">
        <v>7</v>
      </c>
      <c r="G14" s="191" t="s">
        <v>7</v>
      </c>
      <c r="H14" s="68"/>
      <c r="I14" s="191" t="s">
        <v>7</v>
      </c>
    </row>
    <row r="15" spans="1:9" s="155" customFormat="1">
      <c r="A15" s="36" t="s">
        <v>132</v>
      </c>
      <c r="B15" s="190">
        <v>120</v>
      </c>
      <c r="C15" s="190">
        <v>130</v>
      </c>
      <c r="D15" s="41">
        <f>D17+D18+D19</f>
        <v>9286720</v>
      </c>
      <c r="E15" s="41">
        <f>E17+E18+E19</f>
        <v>9166720</v>
      </c>
      <c r="F15" s="191" t="s">
        <v>7</v>
      </c>
      <c r="G15" s="190" t="s">
        <v>7</v>
      </c>
      <c r="H15" s="41">
        <f>H17+H18+H19</f>
        <v>120000</v>
      </c>
      <c r="I15" s="41">
        <f>I23</f>
        <v>0</v>
      </c>
    </row>
    <row r="16" spans="1:9" s="156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6" customFormat="1" ht="24.75" customHeight="1">
      <c r="A17" s="43" t="s">
        <v>214</v>
      </c>
      <c r="B17" s="26">
        <v>121</v>
      </c>
      <c r="C17" s="27"/>
      <c r="D17" s="68">
        <f>E17+H17</f>
        <v>9286720</v>
      </c>
      <c r="E17" s="39">
        <v>9166720</v>
      </c>
      <c r="F17" s="27" t="s">
        <v>7</v>
      </c>
      <c r="G17" s="27" t="s">
        <v>7</v>
      </c>
      <c r="H17" s="39">
        <v>120000</v>
      </c>
      <c r="I17" s="27"/>
    </row>
    <row r="18" spans="1:9" s="156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191"/>
      <c r="D19" s="68">
        <f>E19+H19</f>
        <v>0</v>
      </c>
      <c r="E19" s="68"/>
      <c r="F19" s="191" t="s">
        <v>7</v>
      </c>
      <c r="G19" s="191" t="s">
        <v>7</v>
      </c>
      <c r="H19" s="68"/>
      <c r="I19" s="191"/>
    </row>
    <row r="20" spans="1:9" ht="25.5">
      <c r="A20" s="43" t="s">
        <v>86</v>
      </c>
      <c r="B20" s="191">
        <v>130</v>
      </c>
      <c r="C20" s="191"/>
      <c r="D20" s="68">
        <v>0</v>
      </c>
      <c r="E20" s="191" t="s">
        <v>7</v>
      </c>
      <c r="F20" s="191" t="s">
        <v>7</v>
      </c>
      <c r="G20" s="191" t="s">
        <v>7</v>
      </c>
      <c r="H20" s="68"/>
      <c r="I20" s="191" t="s">
        <v>7</v>
      </c>
    </row>
    <row r="21" spans="1:9" ht="51">
      <c r="A21" s="43" t="s">
        <v>87</v>
      </c>
      <c r="B21" s="191">
        <v>140</v>
      </c>
      <c r="C21" s="191"/>
      <c r="D21" s="68">
        <v>0</v>
      </c>
      <c r="E21" s="191" t="s">
        <v>7</v>
      </c>
      <c r="F21" s="191" t="s">
        <v>7</v>
      </c>
      <c r="G21" s="191" t="s">
        <v>7</v>
      </c>
      <c r="H21" s="68"/>
      <c r="I21" s="191" t="s">
        <v>7</v>
      </c>
    </row>
    <row r="22" spans="1:9" s="155" customFormat="1">
      <c r="A22" s="36" t="s">
        <v>88</v>
      </c>
      <c r="B22" s="190">
        <v>150</v>
      </c>
      <c r="C22" s="190">
        <v>180</v>
      </c>
      <c r="D22" s="41">
        <f>F22+G22</f>
        <v>0</v>
      </c>
      <c r="E22" s="190" t="s">
        <v>7</v>
      </c>
      <c r="F22" s="41"/>
      <c r="G22" s="41"/>
      <c r="H22" s="190" t="s">
        <v>7</v>
      </c>
      <c r="I22" s="190" t="s">
        <v>7</v>
      </c>
    </row>
    <row r="23" spans="1:9" s="155" customFormat="1">
      <c r="A23" s="36" t="s">
        <v>89</v>
      </c>
      <c r="B23" s="190">
        <v>160</v>
      </c>
      <c r="C23" s="190">
        <v>180</v>
      </c>
      <c r="D23" s="41">
        <f>H23</f>
        <v>0</v>
      </c>
      <c r="E23" s="190" t="s">
        <v>7</v>
      </c>
      <c r="F23" s="190" t="s">
        <v>7</v>
      </c>
      <c r="G23" s="190" t="s">
        <v>7</v>
      </c>
      <c r="H23" s="41"/>
      <c r="I23" s="41"/>
    </row>
    <row r="24" spans="1:9">
      <c r="A24" s="37" t="s">
        <v>93</v>
      </c>
      <c r="B24" s="191">
        <v>180</v>
      </c>
      <c r="C24" s="191" t="s">
        <v>7</v>
      </c>
      <c r="D24" s="68">
        <v>0</v>
      </c>
      <c r="E24" s="191" t="s">
        <v>7</v>
      </c>
      <c r="F24" s="191" t="s">
        <v>7</v>
      </c>
      <c r="G24" s="191" t="s">
        <v>7</v>
      </c>
      <c r="H24" s="68">
        <v>0</v>
      </c>
      <c r="I24" s="191" t="s">
        <v>7</v>
      </c>
    </row>
    <row r="25" spans="1:9" s="156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6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6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6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6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6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6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6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190">
        <v>200</v>
      </c>
      <c r="C33" s="190" t="s">
        <v>7</v>
      </c>
      <c r="D33" s="41">
        <f t="shared" ref="D33:I33" si="0">D35+D40+D44+D49+D50+D51</f>
        <v>9286720</v>
      </c>
      <c r="E33" s="41">
        <f t="shared" si="0"/>
        <v>9166720</v>
      </c>
      <c r="F33" s="41">
        <f t="shared" si="0"/>
        <v>0</v>
      </c>
      <c r="G33" s="41">
        <f t="shared" si="0"/>
        <v>0</v>
      </c>
      <c r="H33" s="41">
        <f t="shared" si="0"/>
        <v>120000</v>
      </c>
      <c r="I33" s="41">
        <f t="shared" si="0"/>
        <v>0</v>
      </c>
    </row>
    <row r="34" spans="1:9" ht="14.25" customHeight="1">
      <c r="A34" s="37" t="s">
        <v>94</v>
      </c>
      <c r="B34" s="191"/>
      <c r="C34" s="40"/>
      <c r="D34" s="68">
        <v>0</v>
      </c>
      <c r="E34" s="191"/>
      <c r="F34" s="191"/>
      <c r="G34" s="191"/>
      <c r="H34" s="191"/>
      <c r="I34" s="191"/>
    </row>
    <row r="35" spans="1:9" s="155" customFormat="1">
      <c r="A35" s="36" t="s">
        <v>95</v>
      </c>
      <c r="B35" s="190">
        <v>210</v>
      </c>
      <c r="C35" s="157">
        <v>100</v>
      </c>
      <c r="D35" s="41">
        <f>D37+D38+D39</f>
        <v>6507500</v>
      </c>
      <c r="E35" s="41">
        <f>E37+E38+E39</f>
        <v>6507500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191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191">
        <v>211</v>
      </c>
      <c r="C37" s="40">
        <v>111</v>
      </c>
      <c r="D37" s="68">
        <f>E37+F37+H37</f>
        <v>4998100</v>
      </c>
      <c r="E37" s="68">
        <f>3407300+1590800</f>
        <v>4998100</v>
      </c>
      <c r="F37" s="68"/>
      <c r="G37" s="68"/>
      <c r="H37" s="68"/>
      <c r="I37" s="68"/>
    </row>
    <row r="38" spans="1:9">
      <c r="A38" s="37" t="s">
        <v>210</v>
      </c>
      <c r="B38" s="191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191">
        <v>213</v>
      </c>
      <c r="C39" s="40">
        <v>119</v>
      </c>
      <c r="D39" s="68">
        <f>E39</f>
        <v>1509400</v>
      </c>
      <c r="E39" s="68">
        <f>1029000+480400</f>
        <v>1509400</v>
      </c>
      <c r="F39" s="68"/>
      <c r="G39" s="68"/>
      <c r="H39" s="68"/>
      <c r="I39" s="68"/>
    </row>
    <row r="40" spans="1:9" s="155" customFormat="1">
      <c r="A40" s="36" t="s">
        <v>96</v>
      </c>
      <c r="B40" s="190">
        <v>220</v>
      </c>
      <c r="C40" s="157">
        <v>300</v>
      </c>
      <c r="D40" s="41">
        <f>D42+D43</f>
        <v>0</v>
      </c>
      <c r="E40" s="41">
        <f>E42+E43</f>
        <v>0</v>
      </c>
      <c r="F40" s="41">
        <f>F42+F43</f>
        <v>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191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191">
        <v>221</v>
      </c>
      <c r="C42" s="40">
        <v>321</v>
      </c>
      <c r="D42" s="68">
        <f>E42+F42+H42</f>
        <v>0</v>
      </c>
      <c r="E42" s="68"/>
      <c r="F42" s="68"/>
      <c r="G42" s="68"/>
      <c r="H42" s="68"/>
      <c r="I42" s="68"/>
    </row>
    <row r="43" spans="1:9" ht="25.5">
      <c r="A43" s="37" t="s">
        <v>136</v>
      </c>
      <c r="B43" s="191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5" customFormat="1">
      <c r="A44" s="36" t="s">
        <v>138</v>
      </c>
      <c r="B44" s="190">
        <v>230</v>
      </c>
      <c r="C44" s="157">
        <v>850</v>
      </c>
      <c r="D44" s="41">
        <f>D46+D47+D48</f>
        <v>0</v>
      </c>
      <c r="E44" s="41">
        <f>E46</f>
        <v>0</v>
      </c>
      <c r="F44" s="41">
        <f>F46</f>
        <v>0</v>
      </c>
      <c r="G44" s="41"/>
      <c r="H44" s="41">
        <f>H46+H47+H48</f>
        <v>0</v>
      </c>
      <c r="I44" s="41">
        <f>I46+I47</f>
        <v>0</v>
      </c>
    </row>
    <row r="45" spans="1:9">
      <c r="A45" s="37" t="s">
        <v>8</v>
      </c>
      <c r="B45" s="191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191">
        <v>231</v>
      </c>
      <c r="C46" s="40">
        <v>851</v>
      </c>
      <c r="D46" s="68">
        <f>E46+F46+H46</f>
        <v>0</v>
      </c>
      <c r="E46" s="68"/>
      <c r="F46" s="68"/>
      <c r="G46" s="68"/>
      <c r="H46" s="68"/>
      <c r="I46" s="68"/>
    </row>
    <row r="47" spans="1:9">
      <c r="A47" s="37" t="s">
        <v>424</v>
      </c>
      <c r="B47" s="191">
        <v>232</v>
      </c>
      <c r="C47" s="40">
        <v>852</v>
      </c>
      <c r="D47" s="68">
        <f>E47+F47+H47</f>
        <v>0</v>
      </c>
      <c r="E47" s="68"/>
      <c r="F47" s="68"/>
      <c r="G47" s="68"/>
      <c r="H47" s="68"/>
      <c r="I47" s="68"/>
    </row>
    <row r="48" spans="1:9">
      <c r="A48" s="37" t="s">
        <v>424</v>
      </c>
      <c r="B48" s="191">
        <v>233</v>
      </c>
      <c r="C48" s="40">
        <v>853</v>
      </c>
      <c r="D48" s="68">
        <f>E48+F48+H48</f>
        <v>0</v>
      </c>
      <c r="E48" s="68"/>
      <c r="F48" s="68"/>
      <c r="G48" s="68"/>
      <c r="H48" s="68"/>
      <c r="I48" s="68"/>
    </row>
    <row r="49" spans="1:9">
      <c r="A49" s="37" t="s">
        <v>97</v>
      </c>
      <c r="B49" s="191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191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5" customFormat="1">
      <c r="A51" s="162" t="s">
        <v>99</v>
      </c>
      <c r="B51" s="163">
        <v>260</v>
      </c>
      <c r="C51" s="164">
        <v>240</v>
      </c>
      <c r="D51" s="165">
        <f>D53+D54+D55</f>
        <v>2779220</v>
      </c>
      <c r="E51" s="165">
        <f t="shared" ref="E51:I51" si="2">E53+E54+E55</f>
        <v>2659220</v>
      </c>
      <c r="F51" s="165">
        <f t="shared" si="2"/>
        <v>0</v>
      </c>
      <c r="G51" s="165">
        <f t="shared" si="2"/>
        <v>0</v>
      </c>
      <c r="H51" s="165">
        <f t="shared" si="2"/>
        <v>120000</v>
      </c>
      <c r="I51" s="165">
        <f t="shared" si="2"/>
        <v>0</v>
      </c>
    </row>
    <row r="52" spans="1:9">
      <c r="A52" s="37" t="s">
        <v>8</v>
      </c>
      <c r="B52" s="191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191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191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191">
        <v>262</v>
      </c>
      <c r="C55" s="40">
        <v>244</v>
      </c>
      <c r="D55" s="68">
        <f>E55+F55+H55</f>
        <v>2779220</v>
      </c>
      <c r="E55" s="68">
        <v>2659220</v>
      </c>
      <c r="F55" s="68"/>
      <c r="G55" s="68"/>
      <c r="H55" s="68">
        <v>120000</v>
      </c>
      <c r="I55" s="68"/>
    </row>
    <row r="56" spans="1:9">
      <c r="A56" s="36" t="s">
        <v>9</v>
      </c>
      <c r="B56" s="190">
        <v>300</v>
      </c>
      <c r="C56" s="190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191"/>
      <c r="C57" s="191"/>
      <c r="D57" s="68"/>
      <c r="E57" s="68"/>
      <c r="F57" s="68"/>
      <c r="G57" s="68"/>
      <c r="H57" s="68"/>
      <c r="I57" s="191"/>
    </row>
    <row r="58" spans="1:9">
      <c r="A58" s="37" t="s">
        <v>101</v>
      </c>
      <c r="B58" s="191">
        <v>310</v>
      </c>
      <c r="C58" s="191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191">
        <v>320</v>
      </c>
      <c r="C59" s="191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190">
        <v>400</v>
      </c>
      <c r="C60" s="190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191"/>
      <c r="C61" s="191"/>
      <c r="D61" s="68"/>
      <c r="E61" s="68"/>
      <c r="F61" s="68"/>
      <c r="G61" s="68"/>
      <c r="H61" s="68"/>
      <c r="I61" s="191"/>
    </row>
    <row r="62" spans="1:9">
      <c r="A62" s="37" t="s">
        <v>103</v>
      </c>
      <c r="B62" s="191">
        <v>410</v>
      </c>
      <c r="C62" s="191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191">
        <v>420</v>
      </c>
      <c r="C63" s="191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190">
        <v>500</v>
      </c>
      <c r="C64" s="190" t="s">
        <v>7</v>
      </c>
      <c r="D64" s="41">
        <f>H64+E64</f>
        <v>0</v>
      </c>
      <c r="E64" s="41">
        <v>0</v>
      </c>
      <c r="F64" s="41">
        <v>0</v>
      </c>
      <c r="G64" s="41">
        <v>0</v>
      </c>
      <c r="H64" s="41"/>
      <c r="I64" s="41">
        <v>0</v>
      </c>
    </row>
    <row r="65" spans="1:9">
      <c r="A65" s="36" t="s">
        <v>12</v>
      </c>
      <c r="B65" s="190">
        <v>600</v>
      </c>
      <c r="C65" s="190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8"/>
      <c r="F66" s="33"/>
      <c r="G66" s="33"/>
      <c r="H66" s="33"/>
      <c r="I66" s="33"/>
    </row>
    <row r="67" spans="1:9" ht="12.75" customHeight="1">
      <c r="A67" s="294"/>
      <c r="B67" s="294"/>
      <c r="C67" s="294"/>
      <c r="D67" s="294"/>
      <c r="E67" s="294"/>
      <c r="F67" s="294"/>
      <c r="G67" s="294"/>
      <c r="H67" s="294"/>
      <c r="I67" s="294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8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8"/>
      <c r="G72" s="33"/>
      <c r="H72" s="33"/>
      <c r="I72" s="33"/>
    </row>
    <row r="73" spans="1:9">
      <c r="A73" s="159"/>
      <c r="B73" s="33"/>
      <c r="C73" s="33"/>
      <c r="D73" s="33"/>
      <c r="E73" s="33"/>
      <c r="F73" s="33"/>
      <c r="G73" s="33"/>
      <c r="H73" s="33"/>
      <c r="I73" s="33"/>
    </row>
    <row r="74" spans="1:9">
      <c r="A74" s="159"/>
      <c r="B74" s="33"/>
      <c r="C74" s="33"/>
      <c r="D74" s="33"/>
      <c r="E74" s="33"/>
      <c r="F74" s="33"/>
      <c r="G74" s="33"/>
      <c r="H74" s="33"/>
      <c r="I74" s="33"/>
    </row>
    <row r="75" spans="1:9">
      <c r="A75" s="159"/>
      <c r="B75" s="33"/>
      <c r="C75" s="33"/>
      <c r="D75" s="33"/>
      <c r="E75" s="33"/>
      <c r="F75" s="33"/>
      <c r="G75" s="33"/>
      <c r="H75" s="33"/>
      <c r="I75" s="33"/>
    </row>
    <row r="76" spans="1:9">
      <c r="A76" s="159"/>
      <c r="B76" s="33"/>
      <c r="C76" s="33"/>
      <c r="D76" s="33"/>
      <c r="E76" s="33"/>
      <c r="F76" s="33"/>
      <c r="G76" s="33"/>
      <c r="H76" s="33"/>
      <c r="I76" s="33"/>
    </row>
    <row r="77" spans="1:9">
      <c r="A77" s="159"/>
      <c r="B77" s="33"/>
      <c r="C77" s="33"/>
      <c r="D77" s="33"/>
      <c r="E77" s="33"/>
      <c r="F77" s="33"/>
      <c r="G77" s="33"/>
      <c r="H77" s="33"/>
      <c r="I77" s="33"/>
    </row>
    <row r="78" spans="1:9">
      <c r="A78" s="159"/>
      <c r="B78" s="33"/>
      <c r="C78" s="33"/>
      <c r="D78" s="33"/>
      <c r="E78" s="33"/>
      <c r="F78" s="33"/>
      <c r="G78" s="33"/>
      <c r="H78" s="33"/>
      <c r="I78" s="33"/>
    </row>
    <row r="79" spans="1:9">
      <c r="A79" s="159"/>
      <c r="B79" s="33"/>
      <c r="C79" s="33"/>
      <c r="D79" s="33"/>
      <c r="E79" s="33"/>
      <c r="F79" s="33"/>
      <c r="G79" s="33"/>
      <c r="H79" s="33"/>
      <c r="I79" s="33"/>
    </row>
    <row r="80" spans="1:9">
      <c r="A80" s="159"/>
      <c r="B80" s="33"/>
      <c r="C80" s="33"/>
      <c r="D80" s="33"/>
      <c r="E80" s="33"/>
      <c r="F80" s="33"/>
      <c r="G80" s="33"/>
      <c r="H80" s="33"/>
      <c r="I80" s="33"/>
    </row>
    <row r="81" spans="1:9">
      <c r="A81" s="159"/>
      <c r="B81" s="33"/>
      <c r="C81" s="33"/>
      <c r="D81" s="33"/>
      <c r="E81" s="33"/>
      <c r="F81" s="33"/>
      <c r="G81" s="33"/>
      <c r="H81" s="33"/>
      <c r="I81" s="33"/>
    </row>
    <row r="82" spans="1:9">
      <c r="A82" s="159"/>
      <c r="B82" s="33"/>
      <c r="C82" s="33"/>
      <c r="D82" s="33"/>
      <c r="E82" s="33"/>
      <c r="F82" s="33"/>
      <c r="G82" s="33"/>
      <c r="H82" s="33"/>
      <c r="I82" s="33"/>
    </row>
    <row r="83" spans="1:9">
      <c r="A83" s="159"/>
      <c r="B83" s="33"/>
      <c r="C83" s="33"/>
      <c r="D83" s="33"/>
      <c r="E83" s="33"/>
      <c r="F83" s="33"/>
      <c r="G83" s="33"/>
      <c r="H83" s="33"/>
      <c r="I83" s="33"/>
    </row>
    <row r="84" spans="1:9">
      <c r="A84" s="159"/>
      <c r="B84" s="33"/>
      <c r="C84" s="33"/>
      <c r="D84" s="33"/>
      <c r="E84" s="33"/>
      <c r="F84" s="33"/>
      <c r="G84" s="33"/>
      <c r="H84" s="33"/>
      <c r="I84" s="33"/>
    </row>
    <row r="85" spans="1:9">
      <c r="A85" s="159"/>
      <c r="B85" s="33"/>
      <c r="C85" s="33"/>
      <c r="D85" s="33"/>
      <c r="E85" s="33"/>
      <c r="F85" s="33"/>
      <c r="G85" s="33"/>
      <c r="H85" s="33"/>
      <c r="I85" s="33"/>
    </row>
    <row r="86" spans="1:9">
      <c r="A86" s="159"/>
      <c r="B86" s="33"/>
      <c r="C86" s="33"/>
      <c r="D86" s="33"/>
      <c r="E86" s="33"/>
      <c r="F86" s="33"/>
      <c r="G86" s="33"/>
      <c r="H86" s="33"/>
      <c r="I86" s="33"/>
    </row>
    <row r="87" spans="1:9">
      <c r="A87" s="159"/>
      <c r="B87" s="33"/>
      <c r="C87" s="33"/>
      <c r="D87" s="33"/>
      <c r="E87" s="33"/>
      <c r="F87" s="33"/>
      <c r="G87" s="33"/>
      <c r="H87" s="33"/>
      <c r="I87" s="33"/>
    </row>
    <row r="88" spans="1:9">
      <c r="A88" s="159"/>
      <c r="B88" s="33"/>
      <c r="C88" s="33"/>
      <c r="D88" s="33"/>
      <c r="E88" s="33"/>
      <c r="F88" s="33"/>
      <c r="G88" s="33"/>
      <c r="H88" s="33"/>
      <c r="I88" s="33"/>
    </row>
    <row r="89" spans="1:9">
      <c r="A89" s="159"/>
      <c r="B89" s="33"/>
      <c r="C89" s="33"/>
      <c r="D89" s="33"/>
      <c r="E89" s="33"/>
      <c r="F89" s="33"/>
      <c r="G89" s="33"/>
      <c r="H89" s="33"/>
      <c r="I89" s="33"/>
    </row>
    <row r="90" spans="1:9">
      <c r="A90" s="159"/>
      <c r="B90" s="33"/>
      <c r="C90" s="33"/>
      <c r="D90" s="33"/>
      <c r="E90" s="33"/>
      <c r="F90" s="33"/>
      <c r="G90" s="33"/>
      <c r="H90" s="33"/>
      <c r="I90" s="33"/>
    </row>
    <row r="91" spans="1:9">
      <c r="A91" s="159"/>
      <c r="B91" s="33"/>
      <c r="C91" s="33"/>
      <c r="D91" s="33"/>
      <c r="E91" s="33"/>
      <c r="F91" s="33"/>
      <c r="G91" s="33"/>
      <c r="H91" s="33"/>
      <c r="I91" s="33"/>
    </row>
    <row r="92" spans="1:9">
      <c r="A92" s="159"/>
      <c r="B92" s="33"/>
      <c r="C92" s="33"/>
      <c r="D92" s="33"/>
      <c r="E92" s="33"/>
      <c r="F92" s="33"/>
      <c r="G92" s="33"/>
      <c r="H92" s="33"/>
      <c r="I92" s="33"/>
    </row>
    <row r="93" spans="1:9">
      <c r="A93" s="159"/>
      <c r="B93" s="33"/>
      <c r="C93" s="33"/>
      <c r="D93" s="33"/>
      <c r="E93" s="33"/>
      <c r="F93" s="33"/>
      <c r="G93" s="33"/>
      <c r="H93" s="33"/>
      <c r="I93" s="33"/>
    </row>
    <row r="94" spans="1:9">
      <c r="A94" s="159"/>
      <c r="B94" s="33"/>
      <c r="C94" s="33"/>
      <c r="D94" s="33"/>
      <c r="E94" s="33"/>
      <c r="F94" s="33"/>
      <c r="G94" s="33"/>
      <c r="H94" s="33"/>
      <c r="I94" s="33"/>
    </row>
    <row r="95" spans="1:9">
      <c r="A95" s="159"/>
      <c r="B95" s="33"/>
      <c r="C95" s="33"/>
      <c r="D95" s="33"/>
      <c r="E95" s="33"/>
      <c r="F95" s="33"/>
      <c r="G95" s="33"/>
      <c r="H95" s="33"/>
      <c r="I95" s="33"/>
    </row>
    <row r="96" spans="1:9">
      <c r="A96" s="159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  <mergeCell ref="F6:F7"/>
  </mergeCells>
  <pageMargins left="0" right="0" top="0.74803149606299213" bottom="0" header="0.31496062992125984" footer="0.31496062992125984"/>
  <pageSetup paperSize="9" scale="94" fitToHeight="0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Normal="100" zoomScaleSheetLayoutView="80" workbookViewId="0">
      <selection activeCell="I7" sqref="I7"/>
    </sheetView>
  </sheetViews>
  <sheetFormatPr defaultRowHeight="12.75"/>
  <cols>
    <col min="1" max="1" width="36" style="7" customWidth="1"/>
    <col min="2" max="2" width="6.42578125" style="7" customWidth="1"/>
    <col min="3" max="3" width="8.28515625" style="7" customWidth="1"/>
    <col min="4" max="9" width="11.42578125" style="7" customWidth="1"/>
    <col min="10" max="10" width="12.42578125" style="7" customWidth="1"/>
    <col min="11" max="12" width="11.42578125" style="7" customWidth="1"/>
    <col min="13" max="16384" width="9.140625" style="7"/>
  </cols>
  <sheetData>
    <row r="1" spans="1:12" ht="21" customHeight="1">
      <c r="A1" s="301" t="s">
        <v>376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8.75" customHeight="1">
      <c r="A2" s="301" t="s">
        <v>471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0" customHeight="1">
      <c r="A4" s="311" t="s">
        <v>0</v>
      </c>
      <c r="B4" s="311" t="s">
        <v>1</v>
      </c>
      <c r="C4" s="311" t="s">
        <v>13</v>
      </c>
      <c r="D4" s="308" t="s">
        <v>14</v>
      </c>
      <c r="E4" s="309"/>
      <c r="F4" s="309"/>
      <c r="G4" s="309"/>
      <c r="H4" s="309"/>
      <c r="I4" s="309"/>
      <c r="J4" s="309"/>
      <c r="K4" s="309"/>
      <c r="L4" s="310"/>
    </row>
    <row r="5" spans="1:12" ht="22.5" customHeight="1">
      <c r="A5" s="311"/>
      <c r="B5" s="311"/>
      <c r="C5" s="311"/>
      <c r="D5" s="302" t="s">
        <v>106</v>
      </c>
      <c r="E5" s="303"/>
      <c r="F5" s="304"/>
      <c r="G5" s="312" t="s">
        <v>4</v>
      </c>
      <c r="H5" s="313"/>
      <c r="I5" s="313"/>
      <c r="J5" s="313"/>
      <c r="K5" s="313"/>
      <c r="L5" s="314"/>
    </row>
    <row r="6" spans="1:12" ht="84.75" customHeight="1">
      <c r="A6" s="311"/>
      <c r="B6" s="311"/>
      <c r="C6" s="311"/>
      <c r="D6" s="305"/>
      <c r="E6" s="306"/>
      <c r="F6" s="307"/>
      <c r="G6" s="308" t="s">
        <v>15</v>
      </c>
      <c r="H6" s="309"/>
      <c r="I6" s="310"/>
      <c r="J6" s="308" t="s">
        <v>16</v>
      </c>
      <c r="K6" s="309"/>
      <c r="L6" s="310"/>
    </row>
    <row r="7" spans="1:12" ht="51">
      <c r="A7" s="311"/>
      <c r="B7" s="311"/>
      <c r="C7" s="311"/>
      <c r="D7" s="11" t="s">
        <v>472</v>
      </c>
      <c r="E7" s="11" t="s">
        <v>473</v>
      </c>
      <c r="F7" s="11" t="s">
        <v>475</v>
      </c>
      <c r="G7" s="11" t="s">
        <v>472</v>
      </c>
      <c r="H7" s="11" t="s">
        <v>473</v>
      </c>
      <c r="I7" s="11" t="s">
        <v>474</v>
      </c>
      <c r="J7" s="11" t="s">
        <v>472</v>
      </c>
      <c r="K7" s="11" t="s">
        <v>473</v>
      </c>
      <c r="L7" s="11" t="s">
        <v>475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25.5">
      <c r="A9" s="166" t="s">
        <v>17</v>
      </c>
      <c r="B9" s="167" t="s">
        <v>18</v>
      </c>
      <c r="C9" s="167" t="s">
        <v>7</v>
      </c>
      <c r="D9" s="165">
        <f>D11+D13</f>
        <v>2813368.86</v>
      </c>
      <c r="E9" s="165">
        <f t="shared" ref="E9:L9" si="0">E11+E13</f>
        <v>2779220</v>
      </c>
      <c r="F9" s="165">
        <f t="shared" si="0"/>
        <v>2779220</v>
      </c>
      <c r="G9" s="165">
        <f>G11+G13</f>
        <v>2813368.86</v>
      </c>
      <c r="H9" s="165">
        <f t="shared" si="0"/>
        <v>2779220</v>
      </c>
      <c r="I9" s="165">
        <f t="shared" si="0"/>
        <v>2779220</v>
      </c>
      <c r="J9" s="165">
        <f t="shared" si="0"/>
        <v>0</v>
      </c>
      <c r="K9" s="165">
        <f t="shared" si="0"/>
        <v>0</v>
      </c>
      <c r="L9" s="165">
        <f t="shared" si="0"/>
        <v>0</v>
      </c>
    </row>
    <row r="10" spans="1:12">
      <c r="A10" s="15" t="s">
        <v>4</v>
      </c>
      <c r="B10" s="34"/>
      <c r="C10" s="34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5.5">
      <c r="A11" s="16" t="s">
        <v>107</v>
      </c>
      <c r="B11" s="34">
        <v>1001</v>
      </c>
      <c r="C11" s="34" t="s">
        <v>7</v>
      </c>
      <c r="D11" s="38">
        <f>G11+J11</f>
        <v>0</v>
      </c>
      <c r="E11" s="68">
        <f t="shared" ref="E11:F11" si="1">H11+K11</f>
        <v>0</v>
      </c>
      <c r="F11" s="68">
        <f t="shared" si="1"/>
        <v>0</v>
      </c>
      <c r="G11" s="38"/>
      <c r="H11" s="38"/>
      <c r="I11" s="38"/>
      <c r="J11" s="38"/>
      <c r="K11" s="38"/>
      <c r="L11" s="38"/>
    </row>
    <row r="12" spans="1:12">
      <c r="A12" s="16"/>
      <c r="B12" s="34"/>
      <c r="C12" s="34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5.5">
      <c r="A13" s="16" t="s">
        <v>19</v>
      </c>
      <c r="B13" s="34">
        <v>2001</v>
      </c>
      <c r="C13" s="34"/>
      <c r="D13" s="68">
        <f>G13+J13</f>
        <v>2813368.86</v>
      </c>
      <c r="E13" s="68">
        <f t="shared" ref="E13:F13" si="2">H13+K13</f>
        <v>2779220</v>
      </c>
      <c r="F13" s="68">
        <f t="shared" si="2"/>
        <v>2779220</v>
      </c>
      <c r="G13" s="38">
        <f>'3. поступ выплата 2019  '!D55</f>
        <v>2813368.86</v>
      </c>
      <c r="H13" s="38">
        <f>'3. поступ выплата 2020'!D51</f>
        <v>2779220</v>
      </c>
      <c r="I13" s="68">
        <f>'3. поступ выплата 2021'!D51</f>
        <v>2779220</v>
      </c>
      <c r="J13" s="38"/>
      <c r="K13" s="38"/>
      <c r="L13" s="38"/>
    </row>
    <row r="14" spans="1:12">
      <c r="A14" s="16"/>
      <c r="B14" s="34"/>
      <c r="C14" s="34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7" customHeight="1"/>
  </sheetData>
  <mergeCells count="10">
    <mergeCell ref="A1:L1"/>
    <mergeCell ref="A2:L2"/>
    <mergeCell ref="D5:F6"/>
    <mergeCell ref="G6:I6"/>
    <mergeCell ref="J6:L6"/>
    <mergeCell ref="A4:A7"/>
    <mergeCell ref="B4:B7"/>
    <mergeCell ref="C4:C7"/>
    <mergeCell ref="D4:L4"/>
    <mergeCell ref="G5:L5"/>
  </mergeCells>
  <phoneticPr fontId="15" type="noConversion"/>
  <pageMargins left="0.6" right="0.43" top="0.47" bottom="0.74803149606299213" header="0.31496062992125984" footer="0.31496062992125984"/>
  <pageSetup paperSize="9" scale="8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80" zoomScaleSheetLayoutView="80" workbookViewId="0">
      <selection activeCell="I17" sqref="I17"/>
    </sheetView>
  </sheetViews>
  <sheetFormatPr defaultRowHeight="12.75"/>
  <cols>
    <col min="1" max="1" width="45" style="1" customWidth="1"/>
    <col min="2" max="2" width="12.140625" style="7" customWidth="1"/>
    <col min="3" max="3" width="32.28515625" style="7" customWidth="1"/>
    <col min="4" max="16384" width="9.140625" style="7"/>
  </cols>
  <sheetData>
    <row r="1" spans="1:3" ht="30.75" customHeight="1">
      <c r="A1" s="301" t="s">
        <v>377</v>
      </c>
      <c r="B1" s="301"/>
      <c r="C1" s="301"/>
    </row>
    <row r="2" spans="1:3">
      <c r="A2" s="315" t="s">
        <v>77</v>
      </c>
      <c r="B2" s="315"/>
      <c r="C2" s="315"/>
    </row>
    <row r="3" spans="1:3">
      <c r="A3" s="315" t="s">
        <v>108</v>
      </c>
      <c r="B3" s="315"/>
      <c r="C3" s="315"/>
    </row>
    <row r="4" spans="1:3">
      <c r="A4" s="13"/>
      <c r="B4" s="14"/>
      <c r="C4" s="14"/>
    </row>
    <row r="5" spans="1:3" ht="35.25" customHeight="1">
      <c r="A5" s="9" t="s">
        <v>0</v>
      </c>
      <c r="B5" s="8" t="s">
        <v>1</v>
      </c>
      <c r="C5" s="9" t="s">
        <v>20</v>
      </c>
    </row>
    <row r="6" spans="1:3">
      <c r="A6" s="30">
        <v>1</v>
      </c>
      <c r="B6" s="28">
        <v>2</v>
      </c>
      <c r="C6" s="28">
        <v>3</v>
      </c>
    </row>
    <row r="7" spans="1:3">
      <c r="A7" s="16" t="s">
        <v>11</v>
      </c>
      <c r="B7" s="34" t="s">
        <v>21</v>
      </c>
      <c r="C7" s="28"/>
    </row>
    <row r="8" spans="1:3">
      <c r="A8" s="16" t="s">
        <v>12</v>
      </c>
      <c r="B8" s="34" t="s">
        <v>23</v>
      </c>
      <c r="C8" s="28"/>
    </row>
    <row r="9" spans="1:3">
      <c r="A9" s="16" t="s">
        <v>22</v>
      </c>
      <c r="B9" s="34" t="s">
        <v>24</v>
      </c>
      <c r="C9" s="28"/>
    </row>
    <row r="10" spans="1:3">
      <c r="A10" s="16"/>
      <c r="B10" s="34"/>
      <c r="C10" s="28"/>
    </row>
    <row r="11" spans="1:3">
      <c r="A11" s="16" t="s">
        <v>25</v>
      </c>
      <c r="B11" s="34" t="s">
        <v>26</v>
      </c>
      <c r="C11" s="28"/>
    </row>
    <row r="12" spans="1:3">
      <c r="A12" s="16"/>
      <c r="B12" s="34"/>
      <c r="C12" s="28"/>
    </row>
    <row r="13" spans="1:3">
      <c r="A13" s="32"/>
      <c r="B13" s="35"/>
      <c r="C13" s="33"/>
    </row>
    <row r="14" spans="1:3">
      <c r="A14" s="32"/>
      <c r="B14" s="35"/>
      <c r="C14" s="33"/>
    </row>
    <row r="15" spans="1:3" ht="15" customHeight="1">
      <c r="A15" s="316" t="s">
        <v>378</v>
      </c>
      <c r="B15" s="316"/>
      <c r="C15" s="316"/>
    </row>
    <row r="16" spans="1:3">
      <c r="A16" s="32"/>
      <c r="B16" s="33"/>
      <c r="C16" s="33"/>
    </row>
    <row r="17" spans="1:3" ht="25.5" customHeight="1">
      <c r="A17" s="31" t="s">
        <v>0</v>
      </c>
      <c r="B17" s="29" t="s">
        <v>1</v>
      </c>
      <c r="C17" s="31" t="s">
        <v>76</v>
      </c>
    </row>
    <row r="18" spans="1:3">
      <c r="A18" s="30">
        <v>1</v>
      </c>
      <c r="B18" s="28">
        <v>2</v>
      </c>
      <c r="C18" s="28">
        <v>3</v>
      </c>
    </row>
    <row r="19" spans="1:3" ht="24.75" customHeight="1">
      <c r="A19" s="16" t="s">
        <v>27</v>
      </c>
      <c r="B19" s="34" t="s">
        <v>21</v>
      </c>
      <c r="C19" s="28"/>
    </row>
    <row r="20" spans="1:3" ht="89.25" customHeight="1">
      <c r="A20" s="16" t="s">
        <v>28</v>
      </c>
      <c r="B20" s="34" t="s">
        <v>23</v>
      </c>
      <c r="C20" s="28"/>
    </row>
  </sheetData>
  <mergeCells count="4">
    <mergeCell ref="A1:C1"/>
    <mergeCell ref="A2:C2"/>
    <mergeCell ref="A3:C3"/>
    <mergeCell ref="A15:C15"/>
  </mergeCells>
  <phoneticPr fontId="15" type="noConversion"/>
  <pageMargins left="0.7" right="0.3" top="0.75" bottom="0.75" header="0.3" footer="0.3"/>
  <pageSetup paperSize="9" scale="9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zoomScaleNormal="100" workbookViewId="0">
      <selection activeCell="A49" sqref="A49"/>
    </sheetView>
  </sheetViews>
  <sheetFormatPr defaultRowHeight="15"/>
  <cols>
    <col min="1" max="1" width="51" style="76" customWidth="1"/>
    <col min="2" max="2" width="10.85546875" customWidth="1"/>
    <col min="3" max="4" width="13.85546875" customWidth="1"/>
    <col min="5" max="5" width="19.5703125" customWidth="1"/>
    <col min="6" max="8" width="13.85546875" customWidth="1"/>
    <col min="9" max="9" width="14.42578125" customWidth="1"/>
  </cols>
  <sheetData>
    <row r="2" spans="1:9">
      <c r="A2" s="317" t="s">
        <v>379</v>
      </c>
      <c r="B2" s="317"/>
      <c r="C2" s="317"/>
      <c r="D2" s="317"/>
      <c r="E2" s="317"/>
      <c r="F2" s="317"/>
      <c r="G2" s="317"/>
      <c r="H2" s="317"/>
      <c r="I2" s="317"/>
    </row>
    <row r="3" spans="1:9">
      <c r="B3" t="s">
        <v>423</v>
      </c>
    </row>
    <row r="4" spans="1:9" ht="25.5" customHeight="1">
      <c r="A4" s="320" t="s">
        <v>0</v>
      </c>
      <c r="B4" s="320" t="s">
        <v>308</v>
      </c>
      <c r="C4" s="320" t="s">
        <v>2</v>
      </c>
      <c r="D4" s="320"/>
      <c r="E4" s="320"/>
      <c r="F4" s="320"/>
      <c r="G4" s="320"/>
      <c r="H4" s="320"/>
      <c r="I4" s="320"/>
    </row>
    <row r="5" spans="1:9">
      <c r="A5" s="320"/>
      <c r="B5" s="320"/>
      <c r="C5" s="320" t="s">
        <v>3</v>
      </c>
      <c r="D5" s="320" t="s">
        <v>4</v>
      </c>
      <c r="E5" s="320"/>
      <c r="F5" s="320"/>
      <c r="G5" s="320"/>
      <c r="H5" s="320"/>
      <c r="I5" s="320"/>
    </row>
    <row r="6" spans="1:9" ht="105.75" customHeight="1">
      <c r="A6" s="320"/>
      <c r="B6" s="320"/>
      <c r="C6" s="320"/>
      <c r="D6" s="320" t="s">
        <v>309</v>
      </c>
      <c r="E6" s="321" t="s">
        <v>310</v>
      </c>
      <c r="F6" s="320" t="s">
        <v>311</v>
      </c>
      <c r="G6" s="320" t="s">
        <v>312</v>
      </c>
      <c r="H6" s="320" t="s">
        <v>313</v>
      </c>
      <c r="I6" s="320"/>
    </row>
    <row r="7" spans="1:9">
      <c r="A7" s="320"/>
      <c r="B7" s="320"/>
      <c r="C7" s="320"/>
      <c r="D7" s="320"/>
      <c r="E7" s="321"/>
      <c r="F7" s="320"/>
      <c r="G7" s="320"/>
      <c r="H7" s="128" t="s">
        <v>3</v>
      </c>
      <c r="I7" s="128" t="s">
        <v>314</v>
      </c>
    </row>
    <row r="8" spans="1:9">
      <c r="A8" s="129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  <c r="G8" s="130">
        <v>7</v>
      </c>
      <c r="H8" s="130">
        <v>8</v>
      </c>
      <c r="I8" s="130">
        <v>9</v>
      </c>
    </row>
    <row r="9" spans="1:9" s="135" customFormat="1">
      <c r="A9" s="133" t="s">
        <v>315</v>
      </c>
      <c r="B9" s="134">
        <v>900</v>
      </c>
      <c r="C9" s="179">
        <f>D9+E9+F9+G9+H9</f>
        <v>9416928.8599999994</v>
      </c>
      <c r="D9" s="180">
        <f>D11+D18+D56+D62</f>
        <v>9166720</v>
      </c>
      <c r="E9" s="180">
        <f>E11+E18+E56+E62+E55</f>
        <v>76060</v>
      </c>
      <c r="F9" s="180">
        <f>F11+F18+F56+F62</f>
        <v>0</v>
      </c>
      <c r="G9" s="180">
        <f>G11+G18+G56+G62</f>
        <v>0</v>
      </c>
      <c r="H9" s="180">
        <f>H11+H18+H56+H62</f>
        <v>174148.86</v>
      </c>
      <c r="I9" s="180">
        <f>I11+I18+I56+I62</f>
        <v>0</v>
      </c>
    </row>
    <row r="10" spans="1:9">
      <c r="A10" s="129" t="s">
        <v>4</v>
      </c>
      <c r="B10" s="132"/>
      <c r="C10" s="179">
        <f t="shared" ref="C10:C84" si="0">D10+E10+F10+G10+H10</f>
        <v>0</v>
      </c>
      <c r="D10" s="181"/>
      <c r="E10" s="181"/>
      <c r="F10" s="181"/>
      <c r="G10" s="181"/>
      <c r="H10" s="181"/>
      <c r="I10" s="181"/>
    </row>
    <row r="11" spans="1:9" s="138" customFormat="1">
      <c r="A11" s="136" t="s">
        <v>316</v>
      </c>
      <c r="B11" s="137">
        <v>210</v>
      </c>
      <c r="C11" s="179">
        <f t="shared" si="0"/>
        <v>6507500</v>
      </c>
      <c r="D11" s="181">
        <f>D13+D16+D17</f>
        <v>6507500</v>
      </c>
      <c r="E11" s="181">
        <f t="shared" ref="E11:I11" si="1">E13+E16+E17</f>
        <v>0</v>
      </c>
      <c r="F11" s="181"/>
      <c r="G11" s="181">
        <f t="shared" si="1"/>
        <v>0</v>
      </c>
      <c r="H11" s="181">
        <f t="shared" si="1"/>
        <v>0</v>
      </c>
      <c r="I11" s="181">
        <f t="shared" si="1"/>
        <v>0</v>
      </c>
    </row>
    <row r="12" spans="1:9" ht="18" customHeight="1">
      <c r="A12" s="129" t="s">
        <v>8</v>
      </c>
      <c r="B12" s="132"/>
      <c r="C12" s="179">
        <f t="shared" si="0"/>
        <v>0</v>
      </c>
      <c r="D12" s="181"/>
      <c r="E12" s="181"/>
      <c r="F12" s="181"/>
      <c r="G12" s="181"/>
      <c r="H12" s="181"/>
      <c r="I12" s="181"/>
    </row>
    <row r="13" spans="1:9" ht="17.25" customHeight="1">
      <c r="A13" s="129" t="s">
        <v>317</v>
      </c>
      <c r="B13" s="131">
        <v>211</v>
      </c>
      <c r="C13" s="179">
        <f t="shared" si="0"/>
        <v>4998100</v>
      </c>
      <c r="D13" s="181">
        <f>D14+D15</f>
        <v>4998100</v>
      </c>
      <c r="E13" s="181">
        <f t="shared" ref="E13:I13" si="2">E14+E15</f>
        <v>0</v>
      </c>
      <c r="F13" s="181"/>
      <c r="G13" s="181">
        <f t="shared" si="2"/>
        <v>0</v>
      </c>
      <c r="H13" s="181">
        <f t="shared" si="2"/>
        <v>0</v>
      </c>
      <c r="I13" s="181">
        <f t="shared" si="2"/>
        <v>0</v>
      </c>
    </row>
    <row r="14" spans="1:9" ht="17.25" customHeight="1">
      <c r="A14" s="129" t="s">
        <v>350</v>
      </c>
      <c r="B14" s="131" t="s">
        <v>318</v>
      </c>
      <c r="C14" s="179">
        <f t="shared" si="0"/>
        <v>4998100</v>
      </c>
      <c r="D14" s="181">
        <f>3407300+1590800</f>
        <v>4998100</v>
      </c>
      <c r="E14" s="181"/>
      <c r="F14" s="181"/>
      <c r="G14" s="181"/>
      <c r="H14" s="181"/>
      <c r="I14" s="181"/>
    </row>
    <row r="15" spans="1:9" ht="17.25" customHeight="1">
      <c r="A15" s="129" t="s">
        <v>351</v>
      </c>
      <c r="B15" s="131" t="s">
        <v>318</v>
      </c>
      <c r="C15" s="179">
        <f t="shared" si="0"/>
        <v>0</v>
      </c>
      <c r="D15" s="181"/>
      <c r="E15" s="181"/>
      <c r="F15" s="181"/>
      <c r="G15" s="181"/>
      <c r="H15" s="181"/>
      <c r="I15" s="181"/>
    </row>
    <row r="16" spans="1:9" ht="17.25" customHeight="1">
      <c r="A16" s="129" t="s">
        <v>349</v>
      </c>
      <c r="B16" s="131">
        <v>212</v>
      </c>
      <c r="C16" s="179">
        <f t="shared" si="0"/>
        <v>0</v>
      </c>
      <c r="D16" s="181"/>
      <c r="E16" s="181"/>
      <c r="F16" s="181"/>
      <c r="G16" s="181"/>
      <c r="H16" s="181"/>
      <c r="I16" s="181"/>
    </row>
    <row r="17" spans="1:9" ht="17.25" customHeight="1">
      <c r="A17" s="129" t="s">
        <v>352</v>
      </c>
      <c r="B17" s="131">
        <v>213</v>
      </c>
      <c r="C17" s="179">
        <f t="shared" si="0"/>
        <v>1509400</v>
      </c>
      <c r="D17" s="181">
        <f>1029000+480400</f>
        <v>1509400</v>
      </c>
      <c r="E17" s="181"/>
      <c r="F17" s="181"/>
      <c r="G17" s="181"/>
      <c r="H17" s="181"/>
      <c r="I17" s="181"/>
    </row>
    <row r="18" spans="1:9" s="138" customFormat="1" ht="17.25" customHeight="1">
      <c r="A18" s="136" t="s">
        <v>319</v>
      </c>
      <c r="B18" s="137">
        <v>220</v>
      </c>
      <c r="C18" s="179">
        <f t="shared" si="0"/>
        <v>2408848.86</v>
      </c>
      <c r="D18" s="182">
        <f>D20+D21+D22+D30+D31+D45+D56</f>
        <v>2394700</v>
      </c>
      <c r="E18" s="182">
        <f>E20+E21+E22+E30+E31+E45</f>
        <v>0</v>
      </c>
      <c r="F18" s="182">
        <f>F20+F21+F22+F30+F31+F45+F56</f>
        <v>0</v>
      </c>
      <c r="G18" s="182">
        <f>G20+G21+G22+G30+G31+G45+G56</f>
        <v>0</v>
      </c>
      <c r="H18" s="182">
        <f>H20+H21+H22+H30+H31+H45</f>
        <v>14148.86</v>
      </c>
      <c r="I18" s="182">
        <f>I20+I21+I22+I30+I31+I45+I56</f>
        <v>0</v>
      </c>
    </row>
    <row r="19" spans="1:9" ht="17.25" customHeight="1">
      <c r="A19" s="129" t="s">
        <v>8</v>
      </c>
      <c r="B19" s="139"/>
      <c r="C19" s="179">
        <f t="shared" si="0"/>
        <v>0</v>
      </c>
      <c r="D19" s="181"/>
      <c r="E19" s="181"/>
      <c r="F19" s="181"/>
      <c r="G19" s="181"/>
      <c r="H19" s="181"/>
      <c r="I19" s="181"/>
    </row>
    <row r="20" spans="1:9" ht="17.25" customHeight="1">
      <c r="A20" s="129" t="s">
        <v>416</v>
      </c>
      <c r="B20" s="131">
        <v>221</v>
      </c>
      <c r="C20" s="179">
        <f t="shared" si="0"/>
        <v>124950</v>
      </c>
      <c r="D20" s="180">
        <v>124950</v>
      </c>
      <c r="E20" s="181"/>
      <c r="F20" s="181"/>
      <c r="G20" s="181"/>
      <c r="H20" s="181"/>
      <c r="I20" s="181"/>
    </row>
    <row r="21" spans="1:9" ht="17.25" customHeight="1">
      <c r="A21" s="129" t="s">
        <v>320</v>
      </c>
      <c r="B21" s="131">
        <v>222</v>
      </c>
      <c r="C21" s="179">
        <f t="shared" si="0"/>
        <v>30000</v>
      </c>
      <c r="D21" s="180">
        <v>30000</v>
      </c>
      <c r="E21" s="181"/>
      <c r="F21" s="181"/>
      <c r="G21" s="181"/>
      <c r="H21" s="181"/>
      <c r="I21" s="181"/>
    </row>
    <row r="22" spans="1:9" ht="17.25" customHeight="1">
      <c r="A22" s="129" t="s">
        <v>321</v>
      </c>
      <c r="B22" s="131">
        <v>223</v>
      </c>
      <c r="C22" s="179">
        <f t="shared" si="0"/>
        <v>2046100</v>
      </c>
      <c r="D22" s="180">
        <f>SUM(D23:D29)</f>
        <v>2046100</v>
      </c>
      <c r="E22" s="181">
        <f t="shared" ref="E22:I22" si="3">SUM(E23:E29)</f>
        <v>0</v>
      </c>
      <c r="F22" s="181">
        <f t="shared" si="3"/>
        <v>0</v>
      </c>
      <c r="G22" s="181">
        <f t="shared" si="3"/>
        <v>0</v>
      </c>
      <c r="H22" s="181">
        <f t="shared" si="3"/>
        <v>0</v>
      </c>
      <c r="I22" s="181">
        <f t="shared" si="3"/>
        <v>0</v>
      </c>
    </row>
    <row r="23" spans="1:9">
      <c r="A23" s="129" t="s">
        <v>354</v>
      </c>
      <c r="B23" s="131" t="s">
        <v>318</v>
      </c>
      <c r="C23" s="179">
        <f t="shared" si="0"/>
        <v>2031420</v>
      </c>
      <c r="D23" s="181">
        <v>2031420</v>
      </c>
      <c r="E23" s="181"/>
      <c r="F23" s="181"/>
      <c r="G23" s="181"/>
      <c r="H23" s="181"/>
      <c r="I23" s="181"/>
    </row>
    <row r="24" spans="1:9">
      <c r="A24" s="129" t="s">
        <v>355</v>
      </c>
      <c r="B24" s="131" t="s">
        <v>353</v>
      </c>
      <c r="C24" s="179">
        <f t="shared" si="0"/>
        <v>0</v>
      </c>
      <c r="D24" s="181"/>
      <c r="E24" s="181"/>
      <c r="F24" s="181"/>
      <c r="G24" s="181"/>
      <c r="H24" s="181"/>
      <c r="I24" s="181"/>
    </row>
    <row r="25" spans="1:9">
      <c r="A25" s="129" t="s">
        <v>356</v>
      </c>
      <c r="B25" s="131" t="s">
        <v>353</v>
      </c>
      <c r="C25" s="179">
        <f t="shared" si="0"/>
        <v>0</v>
      </c>
      <c r="D25" s="181"/>
      <c r="E25" s="181"/>
      <c r="F25" s="181"/>
      <c r="G25" s="181"/>
      <c r="H25" s="181"/>
      <c r="I25" s="181"/>
    </row>
    <row r="26" spans="1:9" ht="15.75" customHeight="1">
      <c r="A26" s="129" t="s">
        <v>322</v>
      </c>
      <c r="B26" s="131" t="s">
        <v>318</v>
      </c>
      <c r="C26" s="179">
        <f t="shared" si="0"/>
        <v>14680</v>
      </c>
      <c r="D26" s="181">
        <v>14680</v>
      </c>
      <c r="E26" s="181"/>
      <c r="F26" s="181"/>
      <c r="G26" s="181"/>
      <c r="H26" s="181"/>
      <c r="I26" s="181"/>
    </row>
    <row r="27" spans="1:9" ht="15.75" customHeight="1">
      <c r="A27" s="129" t="s">
        <v>357</v>
      </c>
      <c r="B27" s="131" t="s">
        <v>318</v>
      </c>
      <c r="C27" s="179">
        <f t="shared" si="0"/>
        <v>0</v>
      </c>
      <c r="D27" s="181"/>
      <c r="E27" s="181"/>
      <c r="F27" s="181"/>
      <c r="G27" s="181"/>
      <c r="H27" s="181"/>
      <c r="I27" s="181"/>
    </row>
    <row r="28" spans="1:9" ht="15.75" customHeight="1">
      <c r="A28" s="129" t="s">
        <v>358</v>
      </c>
      <c r="B28" s="131" t="s">
        <v>353</v>
      </c>
      <c r="C28" s="179">
        <f t="shared" si="0"/>
        <v>0</v>
      </c>
      <c r="D28" s="181"/>
      <c r="E28" s="181"/>
      <c r="F28" s="181"/>
      <c r="G28" s="181"/>
      <c r="H28" s="181"/>
      <c r="I28" s="181"/>
    </row>
    <row r="29" spans="1:9" ht="15.75" customHeight="1">
      <c r="A29" s="129" t="s">
        <v>359</v>
      </c>
      <c r="B29" s="131" t="s">
        <v>353</v>
      </c>
      <c r="C29" s="179">
        <f t="shared" si="0"/>
        <v>0</v>
      </c>
      <c r="D29" s="181"/>
      <c r="E29" s="181"/>
      <c r="F29" s="181"/>
      <c r="G29" s="181"/>
      <c r="H29" s="181"/>
      <c r="I29" s="181"/>
    </row>
    <row r="30" spans="1:9" ht="15.75" customHeight="1">
      <c r="A30" s="129" t="s">
        <v>323</v>
      </c>
      <c r="B30" s="131">
        <v>224</v>
      </c>
      <c r="C30" s="179">
        <f t="shared" si="0"/>
        <v>0</v>
      </c>
      <c r="D30" s="181"/>
      <c r="E30" s="181"/>
      <c r="F30" s="181"/>
      <c r="G30" s="181"/>
      <c r="H30" s="181"/>
      <c r="I30" s="181"/>
    </row>
    <row r="31" spans="1:9" ht="15.75" customHeight="1">
      <c r="A31" s="129" t="s">
        <v>324</v>
      </c>
      <c r="B31" s="131">
        <v>225</v>
      </c>
      <c r="C31" s="179">
        <f t="shared" si="0"/>
        <v>61350</v>
      </c>
      <c r="D31" s="180">
        <f>SUM(D36:D44)</f>
        <v>61350</v>
      </c>
      <c r="E31" s="181"/>
      <c r="F31" s="181"/>
      <c r="G31" s="181"/>
      <c r="H31" s="181"/>
      <c r="I31" s="181"/>
    </row>
    <row r="32" spans="1:9">
      <c r="A32" s="129" t="s">
        <v>8</v>
      </c>
      <c r="B32" s="139"/>
      <c r="C32" s="179">
        <f t="shared" si="0"/>
        <v>0</v>
      </c>
      <c r="D32" s="181"/>
      <c r="E32" s="181"/>
      <c r="F32" s="181"/>
      <c r="G32" s="181"/>
      <c r="H32" s="181"/>
      <c r="I32" s="181"/>
    </row>
    <row r="33" spans="1:9" ht="15" customHeight="1">
      <c r="A33" s="129" t="s">
        <v>325</v>
      </c>
      <c r="B33" s="140" t="s">
        <v>353</v>
      </c>
      <c r="C33" s="179">
        <f t="shared" si="0"/>
        <v>0</v>
      </c>
      <c r="D33" s="181"/>
      <c r="E33" s="181"/>
      <c r="F33" s="181"/>
      <c r="G33" s="181"/>
      <c r="H33" s="181"/>
      <c r="I33" s="181"/>
    </row>
    <row r="34" spans="1:9" ht="15" customHeight="1">
      <c r="A34" s="129" t="s">
        <v>326</v>
      </c>
      <c r="B34" s="131" t="s">
        <v>318</v>
      </c>
      <c r="C34" s="179">
        <f t="shared" si="0"/>
        <v>0</v>
      </c>
      <c r="D34" s="181"/>
      <c r="E34" s="181"/>
      <c r="F34" s="181"/>
      <c r="G34" s="181"/>
      <c r="H34" s="181"/>
      <c r="I34" s="181"/>
    </row>
    <row r="35" spans="1:9" ht="15" customHeight="1">
      <c r="A35" s="129" t="s">
        <v>327</v>
      </c>
      <c r="B35" s="131" t="s">
        <v>318</v>
      </c>
      <c r="C35" s="179">
        <f t="shared" si="0"/>
        <v>0</v>
      </c>
      <c r="D35" s="181"/>
      <c r="E35" s="181"/>
      <c r="F35" s="181"/>
      <c r="G35" s="181"/>
      <c r="H35" s="181"/>
      <c r="I35" s="181"/>
    </row>
    <row r="36" spans="1:9" ht="15" customHeight="1">
      <c r="A36" s="129" t="s">
        <v>404</v>
      </c>
      <c r="B36" s="131" t="s">
        <v>318</v>
      </c>
      <c r="C36" s="179">
        <f t="shared" si="0"/>
        <v>12750</v>
      </c>
      <c r="D36" s="181">
        <v>12750</v>
      </c>
      <c r="E36" s="181"/>
      <c r="F36" s="181"/>
      <c r="G36" s="181"/>
      <c r="H36" s="181"/>
      <c r="I36" s="181"/>
    </row>
    <row r="37" spans="1:9" ht="15" customHeight="1">
      <c r="A37" s="129" t="s">
        <v>405</v>
      </c>
      <c r="B37" s="131" t="s">
        <v>318</v>
      </c>
      <c r="C37" s="179">
        <f t="shared" si="0"/>
        <v>30600</v>
      </c>
      <c r="D37" s="181">
        <v>30600</v>
      </c>
      <c r="E37" s="181"/>
      <c r="F37" s="181"/>
      <c r="G37" s="181"/>
      <c r="H37" s="181"/>
      <c r="I37" s="181"/>
    </row>
    <row r="38" spans="1:9" ht="15" customHeight="1">
      <c r="A38" s="129" t="s">
        <v>406</v>
      </c>
      <c r="B38" s="131"/>
      <c r="C38" s="179">
        <f t="shared" si="0"/>
        <v>2000</v>
      </c>
      <c r="D38" s="181">
        <v>2000</v>
      </c>
      <c r="E38" s="181"/>
      <c r="F38" s="181"/>
      <c r="G38" s="181"/>
      <c r="H38" s="181"/>
      <c r="I38" s="181"/>
    </row>
    <row r="39" spans="1:9" ht="15" customHeight="1">
      <c r="A39" s="129" t="s">
        <v>328</v>
      </c>
      <c r="B39" s="131" t="s">
        <v>318</v>
      </c>
      <c r="C39" s="179">
        <f t="shared" si="0"/>
        <v>0</v>
      </c>
      <c r="D39" s="181"/>
      <c r="E39" s="181"/>
      <c r="F39" s="181"/>
      <c r="G39" s="181"/>
      <c r="H39" s="181"/>
      <c r="I39" s="181"/>
    </row>
    <row r="40" spans="1:9" ht="15" customHeight="1">
      <c r="A40" s="129" t="s">
        <v>402</v>
      </c>
      <c r="B40" s="131" t="s">
        <v>318</v>
      </c>
      <c r="C40" s="179">
        <f t="shared" si="0"/>
        <v>10000</v>
      </c>
      <c r="D40" s="181">
        <v>10000</v>
      </c>
      <c r="E40" s="181"/>
      <c r="F40" s="181"/>
      <c r="G40" s="181"/>
      <c r="H40" s="181"/>
      <c r="I40" s="181"/>
    </row>
    <row r="41" spans="1:9" ht="15" customHeight="1">
      <c r="A41" s="129" t="s">
        <v>410</v>
      </c>
      <c r="B41" s="131" t="s">
        <v>318</v>
      </c>
      <c r="C41" s="179">
        <f>D41+E41+F41+G41+H41</f>
        <v>6000</v>
      </c>
      <c r="D41" s="181">
        <v>6000</v>
      </c>
      <c r="E41" s="181"/>
      <c r="F41" s="181"/>
      <c r="G41" s="181"/>
      <c r="H41" s="181"/>
      <c r="I41" s="181"/>
    </row>
    <row r="42" spans="1:9" ht="15" customHeight="1">
      <c r="A42" s="129" t="s">
        <v>411</v>
      </c>
      <c r="B42" s="131" t="s">
        <v>318</v>
      </c>
      <c r="C42" s="179">
        <f>D42+E42+F42+G42+H42</f>
        <v>0</v>
      </c>
      <c r="D42" s="181">
        <v>0</v>
      </c>
      <c r="E42" s="181"/>
      <c r="F42" s="181"/>
      <c r="G42" s="181"/>
      <c r="H42" s="181"/>
      <c r="I42" s="181"/>
    </row>
    <row r="43" spans="1:9" ht="15" customHeight="1">
      <c r="A43" s="129" t="s">
        <v>412</v>
      </c>
      <c r="B43" s="131" t="s">
        <v>318</v>
      </c>
      <c r="C43" s="179">
        <f>D43+E43+F43+G43+H43</f>
        <v>0</v>
      </c>
      <c r="D43" s="181">
        <v>0</v>
      </c>
      <c r="E43" s="181"/>
      <c r="F43" s="181"/>
      <c r="G43" s="181"/>
      <c r="H43" s="181"/>
      <c r="I43" s="181"/>
    </row>
    <row r="44" spans="1:9" ht="15" customHeight="1">
      <c r="A44" s="129" t="s">
        <v>413</v>
      </c>
      <c r="B44" s="131" t="s">
        <v>318</v>
      </c>
      <c r="C44" s="179">
        <f>D44+E44+F44+G44+H44</f>
        <v>0</v>
      </c>
      <c r="D44" s="181">
        <v>0</v>
      </c>
      <c r="E44" s="181"/>
      <c r="F44" s="181"/>
      <c r="G44" s="181"/>
      <c r="H44" s="181"/>
      <c r="I44" s="181"/>
    </row>
    <row r="45" spans="1:9" ht="15" customHeight="1">
      <c r="A45" s="129" t="s">
        <v>329</v>
      </c>
      <c r="B45" s="131">
        <v>226</v>
      </c>
      <c r="C45" s="179">
        <f t="shared" si="0"/>
        <v>146448.85999999999</v>
      </c>
      <c r="D45" s="180">
        <f>SUM(D49:D54)</f>
        <v>132300</v>
      </c>
      <c r="E45" s="181"/>
      <c r="F45" s="181"/>
      <c r="G45" s="181"/>
      <c r="H45" s="180">
        <f>H49</f>
        <v>14148.86</v>
      </c>
      <c r="I45" s="181"/>
    </row>
    <row r="46" spans="1:9" ht="15" customHeight="1">
      <c r="A46" s="129" t="s">
        <v>8</v>
      </c>
      <c r="B46" s="139"/>
      <c r="C46" s="179">
        <f t="shared" si="0"/>
        <v>0</v>
      </c>
      <c r="D46" s="181"/>
      <c r="E46" s="181"/>
      <c r="F46" s="181"/>
      <c r="G46" s="181"/>
      <c r="H46" s="181"/>
      <c r="I46" s="181"/>
    </row>
    <row r="47" spans="1:9" ht="15" customHeight="1">
      <c r="A47" s="129" t="s">
        <v>330</v>
      </c>
      <c r="B47" s="140" t="s">
        <v>353</v>
      </c>
      <c r="C47" s="179">
        <f t="shared" si="0"/>
        <v>0</v>
      </c>
      <c r="D47" s="181"/>
      <c r="E47" s="181"/>
      <c r="F47" s="181"/>
      <c r="G47" s="181"/>
      <c r="H47" s="181"/>
      <c r="I47" s="181"/>
    </row>
    <row r="48" spans="1:9" ht="15" customHeight="1">
      <c r="A48" s="129" t="s">
        <v>331</v>
      </c>
      <c r="B48" s="131" t="s">
        <v>318</v>
      </c>
      <c r="C48" s="179">
        <f t="shared" si="0"/>
        <v>0</v>
      </c>
      <c r="D48" s="181"/>
      <c r="E48" s="181"/>
      <c r="F48" s="181"/>
      <c r="G48" s="181"/>
      <c r="H48" s="181"/>
      <c r="I48" s="181"/>
    </row>
    <row r="49" spans="1:9" ht="15" customHeight="1">
      <c r="A49" s="129" t="s">
        <v>332</v>
      </c>
      <c r="B49" s="131" t="s">
        <v>318</v>
      </c>
      <c r="C49" s="179">
        <f t="shared" si="0"/>
        <v>14148.86</v>
      </c>
      <c r="D49" s="181">
        <v>0</v>
      </c>
      <c r="E49" s="181"/>
      <c r="F49" s="181"/>
      <c r="G49" s="181"/>
      <c r="H49" s="181">
        <v>14148.86</v>
      </c>
      <c r="I49" s="181"/>
    </row>
    <row r="50" spans="1:9" ht="15" customHeight="1">
      <c r="A50" s="129" t="s">
        <v>407</v>
      </c>
      <c r="B50" s="131" t="s">
        <v>318</v>
      </c>
      <c r="C50" s="179">
        <f t="shared" si="0"/>
        <v>6000</v>
      </c>
      <c r="D50" s="181">
        <v>6000</v>
      </c>
      <c r="E50" s="181"/>
      <c r="F50" s="181"/>
      <c r="G50" s="181"/>
      <c r="H50" s="181"/>
      <c r="I50" s="181"/>
    </row>
    <row r="51" spans="1:9" ht="15" customHeight="1">
      <c r="A51" s="129" t="s">
        <v>408</v>
      </c>
      <c r="B51" s="131" t="s">
        <v>318</v>
      </c>
      <c r="C51" s="179">
        <f t="shared" si="0"/>
        <v>10000</v>
      </c>
      <c r="D51" s="181">
        <v>10000</v>
      </c>
      <c r="E51" s="181"/>
      <c r="F51" s="181"/>
      <c r="G51" s="181"/>
      <c r="H51" s="181"/>
      <c r="I51" s="181"/>
    </row>
    <row r="52" spans="1:9" ht="15" customHeight="1">
      <c r="A52" s="129" t="s">
        <v>409</v>
      </c>
      <c r="B52" s="131" t="s">
        <v>318</v>
      </c>
      <c r="C52" s="179">
        <f t="shared" si="0"/>
        <v>30000</v>
      </c>
      <c r="D52" s="181">
        <v>30000</v>
      </c>
      <c r="E52" s="181"/>
      <c r="F52" s="181"/>
      <c r="G52" s="181"/>
      <c r="H52" s="181"/>
      <c r="I52" s="181"/>
    </row>
    <row r="53" spans="1:9" ht="15" customHeight="1">
      <c r="A53" s="129" t="s">
        <v>462</v>
      </c>
      <c r="B53" s="131" t="s">
        <v>318</v>
      </c>
      <c r="C53" s="179">
        <f t="shared" si="0"/>
        <v>72500</v>
      </c>
      <c r="D53" s="181">
        <v>72500</v>
      </c>
      <c r="E53" s="181"/>
      <c r="F53" s="181"/>
      <c r="G53" s="181"/>
      <c r="H53" s="181"/>
      <c r="I53" s="181"/>
    </row>
    <row r="54" spans="1:9" ht="15" customHeight="1">
      <c r="A54" s="129" t="s">
        <v>463</v>
      </c>
      <c r="B54" s="131" t="s">
        <v>318</v>
      </c>
      <c r="C54" s="179">
        <f t="shared" ref="C54" si="4">D54+E54+F54+G54+H54</f>
        <v>13800</v>
      </c>
      <c r="D54" s="181">
        <v>13800</v>
      </c>
      <c r="E54" s="181"/>
      <c r="F54" s="181"/>
      <c r="G54" s="181"/>
      <c r="H54" s="181"/>
      <c r="I54" s="181"/>
    </row>
    <row r="55" spans="1:9" ht="15" customHeight="1">
      <c r="A55" s="129" t="s">
        <v>417</v>
      </c>
      <c r="B55" s="131">
        <v>262</v>
      </c>
      <c r="C55" s="179">
        <f t="shared" si="0"/>
        <v>53900</v>
      </c>
      <c r="D55" s="181"/>
      <c r="E55" s="181">
        <v>53900</v>
      </c>
      <c r="F55" s="181"/>
      <c r="G55" s="181"/>
      <c r="H55" s="181"/>
      <c r="I55" s="181"/>
    </row>
    <row r="56" spans="1:9" s="138" customFormat="1" ht="15" customHeight="1">
      <c r="A56" s="136" t="s">
        <v>333</v>
      </c>
      <c r="B56" s="137">
        <v>290</v>
      </c>
      <c r="C56" s="183">
        <f>D56+E56+F56+G56+H56</f>
        <v>42160</v>
      </c>
      <c r="D56" s="182">
        <f>D58+D59+D60</f>
        <v>0</v>
      </c>
      <c r="E56" s="182">
        <f t="shared" ref="E56:I56" si="5">E58+E59+E60</f>
        <v>22160</v>
      </c>
      <c r="F56" s="182">
        <f t="shared" si="5"/>
        <v>0</v>
      </c>
      <c r="G56" s="182">
        <f t="shared" si="5"/>
        <v>0</v>
      </c>
      <c r="H56" s="182">
        <f>H58+H59+H60+H61</f>
        <v>20000</v>
      </c>
      <c r="I56" s="182">
        <f t="shared" si="5"/>
        <v>0</v>
      </c>
    </row>
    <row r="57" spans="1:9" ht="26.25" customHeight="1">
      <c r="A57" s="129" t="s">
        <v>8</v>
      </c>
      <c r="B57" s="132"/>
      <c r="C57" s="179">
        <f t="shared" si="0"/>
        <v>0</v>
      </c>
      <c r="D57" s="181"/>
      <c r="E57" s="181"/>
      <c r="F57" s="181"/>
      <c r="G57" s="181"/>
      <c r="H57" s="181"/>
      <c r="I57" s="181"/>
    </row>
    <row r="58" spans="1:9" ht="17.25" customHeight="1">
      <c r="A58" s="129" t="s">
        <v>334</v>
      </c>
      <c r="B58" s="140" t="s">
        <v>353</v>
      </c>
      <c r="C58" s="179">
        <f t="shared" si="0"/>
        <v>0</v>
      </c>
      <c r="D58" s="181"/>
      <c r="E58" s="181"/>
      <c r="F58" s="181"/>
      <c r="G58" s="181"/>
      <c r="H58" s="181"/>
      <c r="I58" s="181"/>
    </row>
    <row r="59" spans="1:9" ht="17.25" customHeight="1">
      <c r="A59" s="129" t="s">
        <v>335</v>
      </c>
      <c r="B59" s="131" t="s">
        <v>318</v>
      </c>
      <c r="C59" s="179">
        <f t="shared" si="0"/>
        <v>32160</v>
      </c>
      <c r="D59" s="181"/>
      <c r="E59" s="181">
        <v>22160</v>
      </c>
      <c r="F59" s="181"/>
      <c r="G59" s="181"/>
      <c r="H59" s="181">
        <v>10000</v>
      </c>
      <c r="I59" s="181"/>
    </row>
    <row r="60" spans="1:9" ht="17.25" customHeight="1">
      <c r="A60" s="129" t="s">
        <v>403</v>
      </c>
      <c r="B60" s="131" t="s">
        <v>318</v>
      </c>
      <c r="C60" s="179">
        <f t="shared" si="0"/>
        <v>0</v>
      </c>
      <c r="D60" s="181"/>
      <c r="E60" s="181"/>
      <c r="F60" s="181"/>
      <c r="G60" s="181"/>
      <c r="H60" s="181"/>
      <c r="I60" s="181"/>
    </row>
    <row r="61" spans="1:9" ht="17.25" customHeight="1">
      <c r="A61" s="129" t="s">
        <v>464</v>
      </c>
      <c r="B61" s="131" t="s">
        <v>318</v>
      </c>
      <c r="C61" s="179">
        <f t="shared" ref="C61" si="6">D61+E61+F61+G61+H61</f>
        <v>10000</v>
      </c>
      <c r="D61" s="181"/>
      <c r="E61" s="181"/>
      <c r="F61" s="181"/>
      <c r="G61" s="181"/>
      <c r="H61" s="181">
        <v>10000</v>
      </c>
      <c r="I61" s="181"/>
    </row>
    <row r="62" spans="1:9" s="138" customFormat="1" ht="26.25" customHeight="1">
      <c r="A62" s="136" t="s">
        <v>336</v>
      </c>
      <c r="B62" s="137">
        <v>300</v>
      </c>
      <c r="C62" s="179">
        <f t="shared" si="0"/>
        <v>404520</v>
      </c>
      <c r="D62" s="182">
        <f>D64+D72+D75+D76</f>
        <v>264520</v>
      </c>
      <c r="E62" s="182">
        <f t="shared" ref="E62:I62" si="7">E64+E72+E75+E76</f>
        <v>0</v>
      </c>
      <c r="F62" s="182">
        <f t="shared" si="7"/>
        <v>0</v>
      </c>
      <c r="G62" s="182">
        <f t="shared" si="7"/>
        <v>0</v>
      </c>
      <c r="H62" s="182">
        <f t="shared" si="7"/>
        <v>140000</v>
      </c>
      <c r="I62" s="182">
        <f t="shared" si="7"/>
        <v>0</v>
      </c>
    </row>
    <row r="63" spans="1:9" ht="26.25" customHeight="1">
      <c r="A63" s="129" t="s">
        <v>4</v>
      </c>
      <c r="B63" s="132"/>
      <c r="C63" s="179">
        <f t="shared" si="0"/>
        <v>0</v>
      </c>
      <c r="D63" s="181"/>
      <c r="E63" s="181"/>
      <c r="F63" s="181"/>
      <c r="G63" s="181"/>
      <c r="H63" s="181"/>
      <c r="I63" s="181"/>
    </row>
    <row r="64" spans="1:9" ht="26.25" customHeight="1">
      <c r="A64" s="129" t="s">
        <v>337</v>
      </c>
      <c r="B64" s="140">
        <v>310</v>
      </c>
      <c r="C64" s="179">
        <f t="shared" si="0"/>
        <v>38570</v>
      </c>
      <c r="D64" s="181">
        <f>D66+D67+D68+D69+D70+D71</f>
        <v>18570</v>
      </c>
      <c r="E64" s="181">
        <f t="shared" ref="E64:H64" si="8">E66+E67+E68+E69+E70+E71</f>
        <v>0</v>
      </c>
      <c r="F64" s="181">
        <f t="shared" si="8"/>
        <v>0</v>
      </c>
      <c r="G64" s="181">
        <f t="shared" si="8"/>
        <v>0</v>
      </c>
      <c r="H64" s="181">
        <f t="shared" si="8"/>
        <v>20000</v>
      </c>
      <c r="I64" s="181">
        <f t="shared" ref="I64" si="9">I66+I67+I68+I69</f>
        <v>0</v>
      </c>
    </row>
    <row r="65" spans="1:9" ht="20.25" customHeight="1">
      <c r="A65" s="129" t="s">
        <v>8</v>
      </c>
      <c r="B65" s="139"/>
      <c r="C65" s="179">
        <f t="shared" si="0"/>
        <v>0</v>
      </c>
      <c r="D65" s="181"/>
      <c r="E65" s="181"/>
      <c r="F65" s="181"/>
      <c r="G65" s="181"/>
      <c r="H65" s="181"/>
      <c r="I65" s="181"/>
    </row>
    <row r="66" spans="1:9" ht="20.25" customHeight="1">
      <c r="A66" s="129" t="s">
        <v>338</v>
      </c>
      <c r="B66" s="140" t="s">
        <v>353</v>
      </c>
      <c r="C66" s="179">
        <f t="shared" si="0"/>
        <v>0</v>
      </c>
      <c r="D66" s="181"/>
      <c r="E66" s="181"/>
      <c r="F66" s="181"/>
      <c r="G66" s="181"/>
      <c r="H66" s="181"/>
      <c r="I66" s="181"/>
    </row>
    <row r="67" spans="1:9" ht="20.25" customHeight="1">
      <c r="A67" s="129" t="s">
        <v>339</v>
      </c>
      <c r="B67" s="131" t="s">
        <v>318</v>
      </c>
      <c r="C67" s="179">
        <f t="shared" si="0"/>
        <v>0</v>
      </c>
      <c r="D67" s="181"/>
      <c r="E67" s="181"/>
      <c r="F67" s="181"/>
      <c r="G67" s="181"/>
      <c r="H67" s="181"/>
      <c r="I67" s="181"/>
    </row>
    <row r="68" spans="1:9" ht="20.25" customHeight="1">
      <c r="A68" s="129" t="s">
        <v>340</v>
      </c>
      <c r="B68" s="131" t="s">
        <v>318</v>
      </c>
      <c r="C68" s="179">
        <f t="shared" si="0"/>
        <v>0</v>
      </c>
      <c r="D68" s="181"/>
      <c r="E68" s="181"/>
      <c r="F68" s="181"/>
      <c r="G68" s="181"/>
      <c r="H68" s="181"/>
      <c r="I68" s="181"/>
    </row>
    <row r="69" spans="1:9" ht="34.5" customHeight="1">
      <c r="A69" s="129" t="s">
        <v>341</v>
      </c>
      <c r="B69" s="131" t="s">
        <v>318</v>
      </c>
      <c r="C69" s="179">
        <f t="shared" si="0"/>
        <v>0</v>
      </c>
      <c r="D69" s="181"/>
      <c r="E69" s="181"/>
      <c r="F69" s="181"/>
      <c r="G69" s="181"/>
      <c r="H69" s="181"/>
      <c r="I69" s="181"/>
    </row>
    <row r="70" spans="1:9" ht="34.5" customHeight="1">
      <c r="A70" s="129" t="s">
        <v>414</v>
      </c>
      <c r="B70" s="131" t="s">
        <v>318</v>
      </c>
      <c r="C70" s="179">
        <f t="shared" si="0"/>
        <v>6000</v>
      </c>
      <c r="D70" s="181">
        <v>6000</v>
      </c>
      <c r="E70" s="181"/>
      <c r="F70" s="181"/>
      <c r="G70" s="181"/>
      <c r="H70" s="181"/>
      <c r="I70" s="181"/>
    </row>
    <row r="71" spans="1:9" ht="34.5" customHeight="1">
      <c r="A71" s="129" t="s">
        <v>415</v>
      </c>
      <c r="B71" s="131" t="s">
        <v>318</v>
      </c>
      <c r="C71" s="179">
        <f t="shared" si="0"/>
        <v>32570</v>
      </c>
      <c r="D71" s="181">
        <v>12570</v>
      </c>
      <c r="E71" s="181"/>
      <c r="F71" s="181"/>
      <c r="G71" s="181"/>
      <c r="H71" s="181">
        <v>20000</v>
      </c>
      <c r="I71" s="181"/>
    </row>
    <row r="72" spans="1:9" ht="30" customHeight="1">
      <c r="A72" s="129" t="s">
        <v>342</v>
      </c>
      <c r="B72" s="131">
        <v>320</v>
      </c>
      <c r="C72" s="179">
        <f t="shared" si="0"/>
        <v>0</v>
      </c>
      <c r="D72" s="181"/>
      <c r="E72" s="181"/>
      <c r="F72" s="181"/>
      <c r="G72" s="181"/>
      <c r="H72" s="181"/>
      <c r="I72" s="181"/>
    </row>
    <row r="73" spans="1:9" ht="20.25" customHeight="1">
      <c r="A73" s="129" t="s">
        <v>8</v>
      </c>
      <c r="B73" s="141"/>
      <c r="C73" s="179">
        <f t="shared" si="0"/>
        <v>0</v>
      </c>
      <c r="D73" s="181"/>
      <c r="E73" s="181"/>
      <c r="F73" s="181"/>
      <c r="G73" s="181"/>
      <c r="H73" s="181"/>
      <c r="I73" s="181"/>
    </row>
    <row r="74" spans="1:9" ht="28.5" customHeight="1">
      <c r="A74" s="129" t="s">
        <v>343</v>
      </c>
      <c r="B74" s="132"/>
      <c r="C74" s="179">
        <f t="shared" si="0"/>
        <v>0</v>
      </c>
      <c r="D74" s="181"/>
      <c r="E74" s="181"/>
      <c r="F74" s="181"/>
      <c r="G74" s="181"/>
      <c r="H74" s="181"/>
      <c r="I74" s="181"/>
    </row>
    <row r="75" spans="1:9" ht="20.25" customHeight="1">
      <c r="A75" s="129" t="s">
        <v>344</v>
      </c>
      <c r="B75" s="131">
        <v>330</v>
      </c>
      <c r="C75" s="179">
        <f t="shared" si="0"/>
        <v>0</v>
      </c>
      <c r="D75" s="181"/>
      <c r="E75" s="181"/>
      <c r="F75" s="181"/>
      <c r="G75" s="181"/>
      <c r="H75" s="181"/>
      <c r="I75" s="181"/>
    </row>
    <row r="76" spans="1:9" ht="20.25" customHeight="1">
      <c r="A76" s="129" t="s">
        <v>345</v>
      </c>
      <c r="B76" s="131">
        <v>340</v>
      </c>
      <c r="C76" s="179">
        <f>D76+E76+F76+G76+H76</f>
        <v>365950</v>
      </c>
      <c r="D76" s="181">
        <f>SUM(D77:D84)</f>
        <v>245950</v>
      </c>
      <c r="E76" s="181">
        <f t="shared" ref="E76:I76" si="10">SUM(E77:E84)</f>
        <v>0</v>
      </c>
      <c r="F76" s="181">
        <f t="shared" si="10"/>
        <v>0</v>
      </c>
      <c r="G76" s="181">
        <f t="shared" si="10"/>
        <v>0</v>
      </c>
      <c r="H76" s="181">
        <f t="shared" si="10"/>
        <v>120000</v>
      </c>
      <c r="I76" s="181">
        <f t="shared" si="10"/>
        <v>0</v>
      </c>
    </row>
    <row r="77" spans="1:9" ht="20.25" customHeight="1">
      <c r="A77" s="129" t="s">
        <v>8</v>
      </c>
      <c r="B77" s="139"/>
      <c r="C77" s="179">
        <f t="shared" si="0"/>
        <v>0</v>
      </c>
      <c r="D77" s="181"/>
      <c r="E77" s="181"/>
      <c r="F77" s="181"/>
      <c r="G77" s="181"/>
      <c r="H77" s="181"/>
      <c r="I77" s="181"/>
    </row>
    <row r="78" spans="1:9">
      <c r="A78" s="129" t="s">
        <v>346</v>
      </c>
      <c r="B78" s="131" t="s">
        <v>318</v>
      </c>
      <c r="C78" s="179">
        <f t="shared" si="0"/>
        <v>3800</v>
      </c>
      <c r="D78" s="181">
        <v>3800</v>
      </c>
      <c r="E78" s="181"/>
      <c r="F78" s="181"/>
      <c r="G78" s="181"/>
      <c r="H78" s="181"/>
      <c r="I78" s="181"/>
    </row>
    <row r="79" spans="1:9" ht="23.25" customHeight="1">
      <c r="A79" s="129" t="s">
        <v>347</v>
      </c>
      <c r="B79" s="131" t="s">
        <v>318</v>
      </c>
      <c r="C79" s="179">
        <f t="shared" si="0"/>
        <v>200700</v>
      </c>
      <c r="D79" s="181">
        <v>140700</v>
      </c>
      <c r="E79" s="181"/>
      <c r="F79" s="181"/>
      <c r="G79" s="181"/>
      <c r="H79" s="181">
        <v>60000</v>
      </c>
      <c r="I79" s="181"/>
    </row>
    <row r="80" spans="1:9" ht="23.25" customHeight="1">
      <c r="A80" s="129" t="s">
        <v>360</v>
      </c>
      <c r="B80" s="131" t="s">
        <v>353</v>
      </c>
      <c r="C80" s="179">
        <f t="shared" si="0"/>
        <v>0</v>
      </c>
      <c r="D80" s="181"/>
      <c r="E80" s="181"/>
      <c r="F80" s="181"/>
      <c r="G80" s="181"/>
      <c r="H80" s="181"/>
      <c r="I80" s="181"/>
    </row>
    <row r="81" spans="1:9" ht="23.25" customHeight="1">
      <c r="A81" s="129" t="s">
        <v>361</v>
      </c>
      <c r="B81" s="131" t="s">
        <v>353</v>
      </c>
      <c r="C81" s="179">
        <f t="shared" si="0"/>
        <v>0</v>
      </c>
      <c r="D81" s="181"/>
      <c r="E81" s="181"/>
      <c r="F81" s="181"/>
      <c r="G81" s="181"/>
      <c r="H81" s="181"/>
      <c r="I81" s="181"/>
    </row>
    <row r="82" spans="1:9" ht="23.25" customHeight="1">
      <c r="A82" s="129" t="s">
        <v>362</v>
      </c>
      <c r="B82" s="131" t="s">
        <v>353</v>
      </c>
      <c r="C82" s="179">
        <f t="shared" si="0"/>
        <v>0</v>
      </c>
      <c r="D82" s="181"/>
      <c r="E82" s="181"/>
      <c r="F82" s="181"/>
      <c r="G82" s="181"/>
      <c r="H82" s="181"/>
      <c r="I82" s="181"/>
    </row>
    <row r="83" spans="1:9" ht="23.25" customHeight="1">
      <c r="A83" s="129" t="s">
        <v>363</v>
      </c>
      <c r="B83" s="131" t="s">
        <v>353</v>
      </c>
      <c r="C83" s="179">
        <f t="shared" si="0"/>
        <v>0</v>
      </c>
      <c r="D83" s="181"/>
      <c r="E83" s="181"/>
      <c r="F83" s="181"/>
      <c r="G83" s="181"/>
      <c r="H83" s="181"/>
      <c r="I83" s="181"/>
    </row>
    <row r="84" spans="1:9" ht="23.25" customHeight="1">
      <c r="A84" s="129" t="s">
        <v>364</v>
      </c>
      <c r="B84" s="131" t="s">
        <v>353</v>
      </c>
      <c r="C84" s="179">
        <f t="shared" si="0"/>
        <v>161450</v>
      </c>
      <c r="D84" s="181">
        <v>101450</v>
      </c>
      <c r="E84" s="181"/>
      <c r="F84" s="181"/>
      <c r="G84" s="181"/>
      <c r="H84" s="181">
        <v>60000</v>
      </c>
      <c r="I84" s="181"/>
    </row>
    <row r="87" spans="1:9">
      <c r="C87" t="s">
        <v>381</v>
      </c>
      <c r="F87" s="161"/>
      <c r="G87" s="161"/>
      <c r="H87" s="161" t="s">
        <v>389</v>
      </c>
      <c r="I87" s="161"/>
    </row>
    <row r="88" spans="1:9">
      <c r="F88" s="318" t="s">
        <v>382</v>
      </c>
      <c r="G88" s="318"/>
      <c r="H88" s="319" t="s">
        <v>52</v>
      </c>
      <c r="I88" s="319"/>
    </row>
    <row r="90" spans="1:9">
      <c r="C90" t="s">
        <v>383</v>
      </c>
      <c r="F90" s="161"/>
      <c r="G90" s="161"/>
      <c r="H90" s="161" t="s">
        <v>391</v>
      </c>
      <c r="I90" s="161"/>
    </row>
    <row r="91" spans="1:9">
      <c r="F91" s="318" t="s">
        <v>382</v>
      </c>
      <c r="G91" s="318"/>
      <c r="H91" s="319" t="s">
        <v>52</v>
      </c>
      <c r="I91" s="319"/>
    </row>
    <row r="94" spans="1:9">
      <c r="C94" t="s">
        <v>384</v>
      </c>
    </row>
    <row r="96" spans="1:9">
      <c r="F96" t="s">
        <v>385</v>
      </c>
      <c r="G96" t="s">
        <v>386</v>
      </c>
    </row>
    <row r="98" spans="6:9">
      <c r="F98" s="161"/>
      <c r="G98" s="161"/>
      <c r="H98" s="161" t="s">
        <v>390</v>
      </c>
      <c r="I98" s="161"/>
    </row>
    <row r="99" spans="6:9">
      <c r="F99" s="318" t="s">
        <v>382</v>
      </c>
      <c r="G99" s="318"/>
      <c r="H99" s="319" t="s">
        <v>52</v>
      </c>
      <c r="I99" s="319"/>
    </row>
  </sheetData>
  <mergeCells count="17">
    <mergeCell ref="F99:G99"/>
    <mergeCell ref="H99:I99"/>
    <mergeCell ref="A4:A7"/>
    <mergeCell ref="B4:B7"/>
    <mergeCell ref="C4:I4"/>
    <mergeCell ref="C5:C7"/>
    <mergeCell ref="D5:I5"/>
    <mergeCell ref="D6:D7"/>
    <mergeCell ref="E6:E7"/>
    <mergeCell ref="F6:F7"/>
    <mergeCell ref="G6:G7"/>
    <mergeCell ref="H6:I6"/>
    <mergeCell ref="A2:I2"/>
    <mergeCell ref="F88:G88"/>
    <mergeCell ref="H88:I88"/>
    <mergeCell ref="F91:G91"/>
    <mergeCell ref="H91:I91"/>
  </mergeCells>
  <hyperlinks>
    <hyperlink ref="E6" r:id="rId1" display="consultantplus://offline/ref=F58DEF7355E9E7725729707F5FE5B6AFCD72291486C430D56445AA4CCCB5696B84943F09672254I4H"/>
  </hyperlinks>
  <pageMargins left="0.70866141732283472" right="0.23622047244094491" top="0.28999999999999998" bottom="0.24" header="0.31496062992125984" footer="0.31496062992125984"/>
  <pageSetup paperSize="9" scale="45" orientation="portrait" r:id="rId2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32"/>
  <sheetViews>
    <sheetView topLeftCell="A10" zoomScaleSheetLayoutView="100" workbookViewId="0">
      <selection activeCell="FF35" sqref="FF35"/>
    </sheetView>
  </sheetViews>
  <sheetFormatPr defaultColWidth="0.85546875" defaultRowHeight="12.75"/>
  <cols>
    <col min="1" max="22" width="0.85546875" style="17"/>
    <col min="23" max="23" width="7.42578125" style="17" customWidth="1"/>
    <col min="24" max="160" width="0.85546875" style="17"/>
    <col min="161" max="162" width="8.85546875" style="17" customWidth="1"/>
    <col min="163" max="16384" width="0.85546875" style="17"/>
  </cols>
  <sheetData>
    <row r="2" spans="1:162" s="2" customFormat="1" ht="15.75">
      <c r="FD2" s="77"/>
      <c r="FE2" s="77"/>
      <c r="FF2" s="145" t="s">
        <v>370</v>
      </c>
    </row>
    <row r="3" spans="1:162" s="2" customFormat="1" ht="14.25" customHeight="1"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78"/>
      <c r="FE3" s="78"/>
      <c r="FF3" s="145" t="s">
        <v>366</v>
      </c>
    </row>
    <row r="4" spans="1:162" ht="15.75" customHeight="1">
      <c r="FD4" s="78"/>
      <c r="FE4" s="78"/>
      <c r="FF4" s="145" t="s">
        <v>367</v>
      </c>
    </row>
    <row r="5" spans="1:162" s="75" customFormat="1" ht="15.75">
      <c r="FD5" s="78"/>
      <c r="FE5" s="78"/>
      <c r="FF5" s="145" t="s">
        <v>368</v>
      </c>
    </row>
    <row r="6" spans="1:162" ht="15.75">
      <c r="FD6" s="78"/>
      <c r="FE6" s="78"/>
      <c r="FF6" s="145" t="s">
        <v>372</v>
      </c>
    </row>
    <row r="7" spans="1:162" s="80" customFormat="1" ht="15.75">
      <c r="FD7" s="78"/>
      <c r="FE7" s="78"/>
      <c r="FF7" s="145" t="s">
        <v>128</v>
      </c>
    </row>
    <row r="8" spans="1:162" ht="15.75">
      <c r="FD8" s="78"/>
      <c r="FE8" s="78"/>
      <c r="FF8" s="145" t="s">
        <v>369</v>
      </c>
    </row>
    <row r="9" spans="1:162" ht="15.75">
      <c r="FD9" s="78"/>
      <c r="FE9" s="78"/>
      <c r="FF9" s="145"/>
    </row>
    <row r="10" spans="1:162" ht="15.75">
      <c r="FD10" s="78"/>
      <c r="FE10" s="78"/>
      <c r="FF10" s="145"/>
    </row>
    <row r="11" spans="1:162" s="81" customFormat="1" ht="15.75">
      <c r="A11" s="363" t="s">
        <v>444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  <c r="DM11" s="363"/>
      <c r="DN11" s="363"/>
      <c r="DO11" s="363"/>
      <c r="DP11" s="363"/>
      <c r="DQ11" s="363"/>
      <c r="DR11" s="363"/>
      <c r="DS11" s="363"/>
      <c r="DT11" s="363"/>
      <c r="DU11" s="363"/>
      <c r="DV11" s="363"/>
      <c r="DW11" s="363"/>
      <c r="DX11" s="363"/>
      <c r="DY11" s="363"/>
      <c r="DZ11" s="363"/>
      <c r="EA11" s="363"/>
      <c r="EB11" s="363"/>
      <c r="EC11" s="363"/>
      <c r="ED11" s="363"/>
      <c r="EE11" s="363"/>
      <c r="EF11" s="363"/>
      <c r="EG11" s="363"/>
      <c r="EH11" s="363"/>
      <c r="EI11" s="363"/>
      <c r="EJ11" s="363"/>
      <c r="EK11" s="363"/>
      <c r="EL11" s="363"/>
      <c r="EM11" s="363"/>
      <c r="EN11" s="363"/>
      <c r="EO11" s="363"/>
      <c r="EP11" s="363"/>
      <c r="EQ11" s="363"/>
      <c r="ER11" s="363"/>
      <c r="ES11" s="363"/>
      <c r="ET11" s="363"/>
      <c r="EU11" s="363"/>
      <c r="EV11" s="363"/>
      <c r="EW11" s="363"/>
      <c r="EX11" s="363"/>
      <c r="EY11" s="363"/>
      <c r="EZ11" s="363"/>
      <c r="FA11" s="363"/>
      <c r="FB11" s="363"/>
      <c r="FC11" s="363"/>
      <c r="FD11" s="363"/>
      <c r="FE11" s="363"/>
    </row>
    <row r="13" spans="1:162" s="80" customFormat="1" ht="15">
      <c r="A13" s="364" t="s">
        <v>216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</row>
    <row r="14" spans="1:162" ht="6" customHeight="1"/>
    <row r="15" spans="1:162" s="82" customFormat="1" ht="14.25">
      <c r="A15" s="142" t="s">
        <v>217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365" t="s">
        <v>439</v>
      </c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65"/>
      <c r="BQ15" s="365"/>
      <c r="BR15" s="365"/>
      <c r="BS15" s="365"/>
      <c r="BT15" s="365"/>
      <c r="BU15" s="365"/>
      <c r="BV15" s="365"/>
      <c r="BW15" s="365"/>
      <c r="BX15" s="365"/>
      <c r="BY15" s="365"/>
      <c r="BZ15" s="365"/>
      <c r="CA15" s="365"/>
      <c r="CB15" s="365"/>
      <c r="CC15" s="365"/>
      <c r="CD15" s="365"/>
      <c r="CE15" s="365"/>
      <c r="CF15" s="365"/>
      <c r="CG15" s="365"/>
      <c r="CH15" s="365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</row>
    <row r="16" spans="1:162" s="82" customFormat="1" ht="6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</row>
    <row r="17" spans="1:161" s="82" customFormat="1" ht="14.25" customHeight="1">
      <c r="A17" s="366" t="s">
        <v>218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7" t="s">
        <v>448</v>
      </c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</row>
    <row r="18" spans="1:161" ht="9.75" customHeight="1"/>
    <row r="19" spans="1:161" s="80" customFormat="1" ht="15">
      <c r="A19" s="364" t="s">
        <v>219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4"/>
      <c r="AL19" s="364"/>
      <c r="AM19" s="364"/>
      <c r="AN19" s="364"/>
      <c r="AO19" s="364"/>
      <c r="AP19" s="364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4"/>
      <c r="BF19" s="364"/>
      <c r="BG19" s="364"/>
      <c r="BH19" s="364"/>
      <c r="BI19" s="364"/>
      <c r="BJ19" s="364"/>
      <c r="BK19" s="364"/>
      <c r="BL19" s="364"/>
      <c r="BM19" s="364"/>
      <c r="BN19" s="364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</row>
    <row r="20" spans="1:161" ht="10.5" customHeight="1"/>
    <row r="21" spans="1:161" s="187" customFormat="1" ht="13.5" customHeight="1">
      <c r="A21" s="368" t="s">
        <v>220</v>
      </c>
      <c r="B21" s="369"/>
      <c r="C21" s="369"/>
      <c r="D21" s="369"/>
      <c r="E21" s="369"/>
      <c r="F21" s="370"/>
      <c r="G21" s="368" t="s">
        <v>221</v>
      </c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0"/>
      <c r="Y21" s="368" t="s">
        <v>222</v>
      </c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70"/>
      <c r="AO21" s="357" t="s">
        <v>223</v>
      </c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9"/>
      <c r="DI21" s="368" t="s">
        <v>224</v>
      </c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69"/>
      <c r="DV21" s="369"/>
      <c r="DW21" s="369"/>
      <c r="DX21" s="370"/>
      <c r="DY21" s="368" t="s">
        <v>348</v>
      </c>
      <c r="DZ21" s="369"/>
      <c r="EA21" s="369"/>
      <c r="EB21" s="369"/>
      <c r="EC21" s="369"/>
      <c r="ED21" s="369"/>
      <c r="EE21" s="369"/>
      <c r="EF21" s="369"/>
      <c r="EG21" s="369"/>
      <c r="EH21" s="369"/>
      <c r="EI21" s="369"/>
      <c r="EJ21" s="369"/>
      <c r="EK21" s="369"/>
      <c r="EL21" s="369"/>
      <c r="EM21" s="369"/>
      <c r="EN21" s="370"/>
      <c r="EO21" s="368" t="s">
        <v>225</v>
      </c>
      <c r="EP21" s="369"/>
      <c r="EQ21" s="369"/>
      <c r="ER21" s="369"/>
      <c r="ES21" s="369"/>
      <c r="ET21" s="369"/>
      <c r="EU21" s="369"/>
      <c r="EV21" s="369"/>
      <c r="EW21" s="369"/>
      <c r="EX21" s="369"/>
      <c r="EY21" s="369"/>
      <c r="EZ21" s="369"/>
      <c r="FA21" s="369"/>
      <c r="FB21" s="369"/>
      <c r="FC21" s="369"/>
      <c r="FD21" s="369"/>
      <c r="FE21" s="370"/>
    </row>
    <row r="22" spans="1:161" s="187" customFormat="1" ht="13.5" customHeight="1">
      <c r="A22" s="371"/>
      <c r="B22" s="372"/>
      <c r="C22" s="372"/>
      <c r="D22" s="372"/>
      <c r="E22" s="372"/>
      <c r="F22" s="373"/>
      <c r="G22" s="371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3"/>
      <c r="Y22" s="371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3"/>
      <c r="AO22" s="368" t="s">
        <v>3</v>
      </c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70"/>
      <c r="BF22" s="357" t="s">
        <v>4</v>
      </c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9"/>
      <c r="DI22" s="371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72"/>
      <c r="DU22" s="372"/>
      <c r="DV22" s="372"/>
      <c r="DW22" s="372"/>
      <c r="DX22" s="373"/>
      <c r="DY22" s="371"/>
      <c r="DZ22" s="372"/>
      <c r="EA22" s="372"/>
      <c r="EB22" s="372"/>
      <c r="EC22" s="372"/>
      <c r="ED22" s="372"/>
      <c r="EE22" s="372"/>
      <c r="EF22" s="372"/>
      <c r="EG22" s="372"/>
      <c r="EH22" s="372"/>
      <c r="EI22" s="372"/>
      <c r="EJ22" s="372"/>
      <c r="EK22" s="372"/>
      <c r="EL22" s="372"/>
      <c r="EM22" s="372"/>
      <c r="EN22" s="373"/>
      <c r="EO22" s="371"/>
      <c r="EP22" s="372"/>
      <c r="EQ22" s="372"/>
      <c r="ER22" s="372"/>
      <c r="ES22" s="372"/>
      <c r="ET22" s="372"/>
      <c r="EU22" s="372"/>
      <c r="EV22" s="372"/>
      <c r="EW22" s="372"/>
      <c r="EX22" s="372"/>
      <c r="EY22" s="372"/>
      <c r="EZ22" s="372"/>
      <c r="FA22" s="372"/>
      <c r="FB22" s="372"/>
      <c r="FC22" s="372"/>
      <c r="FD22" s="372"/>
      <c r="FE22" s="373"/>
    </row>
    <row r="23" spans="1:161" s="187" customFormat="1" ht="39.75" customHeight="1">
      <c r="A23" s="374"/>
      <c r="B23" s="375"/>
      <c r="C23" s="375"/>
      <c r="D23" s="375"/>
      <c r="E23" s="375"/>
      <c r="F23" s="376"/>
      <c r="G23" s="374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6"/>
      <c r="Y23" s="374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6"/>
      <c r="AO23" s="374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6"/>
      <c r="BF23" s="360" t="s">
        <v>226</v>
      </c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 t="s">
        <v>227</v>
      </c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 t="s">
        <v>228</v>
      </c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74"/>
      <c r="DJ23" s="375"/>
      <c r="DK23" s="375"/>
      <c r="DL23" s="375"/>
      <c r="DM23" s="375"/>
      <c r="DN23" s="375"/>
      <c r="DO23" s="375"/>
      <c r="DP23" s="375"/>
      <c r="DQ23" s="375"/>
      <c r="DR23" s="375"/>
      <c r="DS23" s="375"/>
      <c r="DT23" s="375"/>
      <c r="DU23" s="375"/>
      <c r="DV23" s="375"/>
      <c r="DW23" s="375"/>
      <c r="DX23" s="376"/>
      <c r="DY23" s="374"/>
      <c r="DZ23" s="375"/>
      <c r="EA23" s="375"/>
      <c r="EB23" s="375"/>
      <c r="EC23" s="375"/>
      <c r="ED23" s="375"/>
      <c r="EE23" s="375"/>
      <c r="EF23" s="375"/>
      <c r="EG23" s="375"/>
      <c r="EH23" s="375"/>
      <c r="EI23" s="375"/>
      <c r="EJ23" s="375"/>
      <c r="EK23" s="375"/>
      <c r="EL23" s="375"/>
      <c r="EM23" s="375"/>
      <c r="EN23" s="376"/>
      <c r="EO23" s="374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6"/>
    </row>
    <row r="24" spans="1:161" s="85" customFormat="1">
      <c r="A24" s="356">
        <v>1</v>
      </c>
      <c r="B24" s="356"/>
      <c r="C24" s="356"/>
      <c r="D24" s="356"/>
      <c r="E24" s="356"/>
      <c r="F24" s="356"/>
      <c r="G24" s="356">
        <v>2</v>
      </c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>
        <v>3</v>
      </c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>
        <v>4</v>
      </c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>
        <v>5</v>
      </c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>
        <v>6</v>
      </c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>
        <v>7</v>
      </c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>
        <v>8</v>
      </c>
      <c r="DJ24" s="356"/>
      <c r="DK24" s="356"/>
      <c r="DL24" s="356"/>
      <c r="DM24" s="356"/>
      <c r="DN24" s="356"/>
      <c r="DO24" s="356"/>
      <c r="DP24" s="356"/>
      <c r="DQ24" s="356"/>
      <c r="DR24" s="356"/>
      <c r="DS24" s="356"/>
      <c r="DT24" s="356"/>
      <c r="DU24" s="356"/>
      <c r="DV24" s="356"/>
      <c r="DW24" s="356"/>
      <c r="DX24" s="356"/>
      <c r="DY24" s="356">
        <v>9</v>
      </c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6"/>
      <c r="EN24" s="356"/>
      <c r="EO24" s="356">
        <v>10</v>
      </c>
      <c r="EP24" s="356"/>
      <c r="EQ24" s="356"/>
      <c r="ER24" s="356"/>
      <c r="ES24" s="356"/>
      <c r="ET24" s="356"/>
      <c r="EU24" s="356"/>
      <c r="EV24" s="356"/>
      <c r="EW24" s="356"/>
      <c r="EX24" s="356"/>
      <c r="EY24" s="356"/>
      <c r="EZ24" s="356"/>
      <c r="FA24" s="356"/>
      <c r="FB24" s="356"/>
      <c r="FC24" s="356"/>
      <c r="FD24" s="356"/>
      <c r="FE24" s="356"/>
    </row>
    <row r="25" spans="1:161" s="192" customFormat="1" ht="15" customHeight="1">
      <c r="A25" s="353" t="s">
        <v>244</v>
      </c>
      <c r="B25" s="353"/>
      <c r="C25" s="353"/>
      <c r="D25" s="353"/>
      <c r="E25" s="353"/>
      <c r="F25" s="353"/>
      <c r="G25" s="354" t="s">
        <v>306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5">
        <v>1</v>
      </c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42">
        <v>20709.240000000002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>
        <v>16567.39</v>
      </c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/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3">
        <f>AO25-BF25</f>
        <v>4141.8500000000022</v>
      </c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4"/>
      <c r="DG25" s="344"/>
      <c r="DH25" s="345"/>
      <c r="DI25" s="343"/>
      <c r="DJ25" s="344"/>
      <c r="DK25" s="344"/>
      <c r="DL25" s="344"/>
      <c r="DM25" s="344"/>
      <c r="DN25" s="344"/>
      <c r="DO25" s="344"/>
      <c r="DP25" s="344"/>
      <c r="DQ25" s="344"/>
      <c r="DR25" s="344"/>
      <c r="DS25" s="344"/>
      <c r="DT25" s="344"/>
      <c r="DU25" s="344"/>
      <c r="DV25" s="344"/>
      <c r="DW25" s="344"/>
      <c r="DX25" s="345"/>
      <c r="DY25" s="342">
        <v>2.5</v>
      </c>
      <c r="DZ25" s="342"/>
      <c r="EA25" s="342"/>
      <c r="EB25" s="342"/>
      <c r="EC25" s="342"/>
      <c r="ED25" s="342"/>
      <c r="EE25" s="342"/>
      <c r="EF25" s="342"/>
      <c r="EG25" s="342"/>
      <c r="EH25" s="342"/>
      <c r="EI25" s="342"/>
      <c r="EJ25" s="342"/>
      <c r="EK25" s="342"/>
      <c r="EL25" s="342"/>
      <c r="EM25" s="342"/>
      <c r="EN25" s="342"/>
      <c r="EO25" s="352">
        <f>(AO25*Y25*DY25*12)</f>
        <v>621277.20000000007</v>
      </c>
      <c r="EP25" s="352"/>
      <c r="EQ25" s="352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</row>
    <row r="26" spans="1:161" s="192" customFormat="1" ht="15" customHeight="1">
      <c r="A26" s="353" t="s">
        <v>134</v>
      </c>
      <c r="B26" s="353"/>
      <c r="C26" s="353"/>
      <c r="D26" s="353"/>
      <c r="E26" s="353"/>
      <c r="F26" s="353"/>
      <c r="G26" s="354" t="s">
        <v>418</v>
      </c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5">
        <v>3</v>
      </c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43">
        <v>27891.85</v>
      </c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5"/>
      <c r="BF26" s="343">
        <v>24333</v>
      </c>
      <c r="BG26" s="344"/>
      <c r="BH26" s="344"/>
      <c r="BI26" s="344"/>
      <c r="BJ26" s="344"/>
      <c r="BK26" s="344"/>
      <c r="BL26" s="344"/>
      <c r="BM26" s="344"/>
      <c r="BN26" s="344"/>
      <c r="BO26" s="344"/>
      <c r="BP26" s="344"/>
      <c r="BQ26" s="344"/>
      <c r="BR26" s="344"/>
      <c r="BS26" s="344"/>
      <c r="BT26" s="344"/>
      <c r="BU26" s="344"/>
      <c r="BV26" s="344"/>
      <c r="BW26" s="345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3">
        <f>AO26-BF26</f>
        <v>3558.8499999999985</v>
      </c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4"/>
      <c r="DD26" s="344"/>
      <c r="DE26" s="344"/>
      <c r="DF26" s="344"/>
      <c r="DG26" s="344"/>
      <c r="DH26" s="345"/>
      <c r="DI26" s="343"/>
      <c r="DJ26" s="344"/>
      <c r="DK26" s="344"/>
      <c r="DL26" s="344"/>
      <c r="DM26" s="344"/>
      <c r="DN26" s="344"/>
      <c r="DO26" s="344"/>
      <c r="DP26" s="344"/>
      <c r="DQ26" s="344"/>
      <c r="DR26" s="344"/>
      <c r="DS26" s="344"/>
      <c r="DT26" s="344"/>
      <c r="DU26" s="344"/>
      <c r="DV26" s="344"/>
      <c r="DW26" s="344"/>
      <c r="DX26" s="345"/>
      <c r="DY26" s="343">
        <v>2.5</v>
      </c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5"/>
      <c r="EO26" s="352">
        <f t="shared" ref="EO26" si="0">AO26*Y26*DY26*12</f>
        <v>2510266.4999999995</v>
      </c>
      <c r="EP26" s="352"/>
      <c r="EQ26" s="352"/>
      <c r="ER26" s="352"/>
      <c r="ES26" s="352"/>
      <c r="ET26" s="352"/>
      <c r="EU26" s="352"/>
      <c r="EV26" s="352"/>
      <c r="EW26" s="352"/>
      <c r="EX26" s="352"/>
      <c r="EY26" s="352"/>
      <c r="EZ26" s="352"/>
      <c r="FA26" s="352"/>
      <c r="FB26" s="352"/>
      <c r="FC26" s="352"/>
      <c r="FD26" s="352"/>
      <c r="FE26" s="352"/>
    </row>
    <row r="27" spans="1:161" s="86" customFormat="1" ht="15" customHeight="1">
      <c r="A27" s="353"/>
      <c r="B27" s="353"/>
      <c r="C27" s="353"/>
      <c r="D27" s="353"/>
      <c r="E27" s="353"/>
      <c r="F27" s="353"/>
      <c r="G27" s="354" t="s">
        <v>455</v>
      </c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5">
        <v>2</v>
      </c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43">
        <v>31351.11</v>
      </c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5"/>
      <c r="BF27" s="343">
        <v>17730</v>
      </c>
      <c r="BG27" s="344"/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5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3">
        <f t="shared" ref="CQ27" si="1">AO27-BF27</f>
        <v>13621.11</v>
      </c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5"/>
      <c r="DI27" s="343"/>
      <c r="DJ27" s="344"/>
      <c r="DK27" s="344"/>
      <c r="DL27" s="344"/>
      <c r="DM27" s="344"/>
      <c r="DN27" s="344"/>
      <c r="DO27" s="344"/>
      <c r="DP27" s="344"/>
      <c r="DQ27" s="344"/>
      <c r="DR27" s="344"/>
      <c r="DS27" s="344"/>
      <c r="DT27" s="344"/>
      <c r="DU27" s="344"/>
      <c r="DV27" s="344"/>
      <c r="DW27" s="344"/>
      <c r="DX27" s="345"/>
      <c r="DY27" s="343">
        <v>2.5</v>
      </c>
      <c r="DZ27" s="344"/>
      <c r="EA27" s="344"/>
      <c r="EB27" s="344"/>
      <c r="EC27" s="344"/>
      <c r="ED27" s="344"/>
      <c r="EE27" s="344"/>
      <c r="EF27" s="344"/>
      <c r="EG27" s="344"/>
      <c r="EH27" s="344"/>
      <c r="EI27" s="344"/>
      <c r="EJ27" s="344"/>
      <c r="EK27" s="344"/>
      <c r="EL27" s="344"/>
      <c r="EM27" s="344"/>
      <c r="EN27" s="345"/>
      <c r="EO27" s="323">
        <f>AO27*Y27*DY27*12</f>
        <v>1881066.5999999999</v>
      </c>
      <c r="EP27" s="323"/>
      <c r="EQ27" s="323"/>
      <c r="ER27" s="323"/>
      <c r="ES27" s="323"/>
      <c r="ET27" s="323"/>
      <c r="EU27" s="323"/>
      <c r="EV27" s="323"/>
      <c r="EW27" s="323"/>
      <c r="EX27" s="323"/>
      <c r="EY27" s="323"/>
      <c r="EZ27" s="323"/>
      <c r="FA27" s="323"/>
      <c r="FB27" s="323"/>
      <c r="FC27" s="323"/>
      <c r="FD27" s="323"/>
      <c r="FE27" s="323"/>
    </row>
    <row r="28" spans="1:161" s="86" customFormat="1" ht="15" customHeight="1">
      <c r="A28" s="324" t="s">
        <v>135</v>
      </c>
      <c r="B28" s="325"/>
      <c r="C28" s="325"/>
      <c r="D28" s="325"/>
      <c r="E28" s="325"/>
      <c r="F28" s="326"/>
      <c r="G28" s="327" t="s">
        <v>468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9"/>
      <c r="Y28" s="330">
        <v>6.5</v>
      </c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2"/>
      <c r="AO28" s="330">
        <v>9572.0835999999999</v>
      </c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2"/>
      <c r="BF28" s="330">
        <v>3645.5</v>
      </c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2"/>
      <c r="BX28" s="330">
        <v>1750</v>
      </c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2"/>
      <c r="CQ28" s="330">
        <f>AO28-BF28-BX28</f>
        <v>4176.5835999999999</v>
      </c>
      <c r="CR28" s="331"/>
      <c r="CS28" s="331"/>
      <c r="CT28" s="331"/>
      <c r="CU28" s="331"/>
      <c r="CV28" s="331"/>
      <c r="CW28" s="331"/>
      <c r="CX28" s="331"/>
      <c r="CY28" s="331"/>
      <c r="CZ28" s="331"/>
      <c r="DA28" s="331"/>
      <c r="DB28" s="331"/>
      <c r="DC28" s="331"/>
      <c r="DD28" s="331"/>
      <c r="DE28" s="331"/>
      <c r="DF28" s="331"/>
      <c r="DG28" s="331"/>
      <c r="DH28" s="332"/>
      <c r="DI28" s="333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5"/>
      <c r="DY28" s="349">
        <v>2.5</v>
      </c>
      <c r="DZ28" s="350"/>
      <c r="EA28" s="350"/>
      <c r="EB28" s="350"/>
      <c r="EC28" s="350"/>
      <c r="ED28" s="350"/>
      <c r="EE28" s="350"/>
      <c r="EF28" s="350"/>
      <c r="EG28" s="350"/>
      <c r="EH28" s="350"/>
      <c r="EI28" s="350"/>
      <c r="EJ28" s="350"/>
      <c r="EK28" s="350"/>
      <c r="EL28" s="350"/>
      <c r="EM28" s="350"/>
      <c r="EN28" s="351"/>
      <c r="EO28" s="346">
        <f t="shared" ref="EO28" si="2">AO28*Y28*DY28*12</f>
        <v>1866556.3020000001</v>
      </c>
      <c r="EP28" s="347"/>
      <c r="EQ28" s="347"/>
      <c r="ER28" s="347"/>
      <c r="ES28" s="347"/>
      <c r="ET28" s="347"/>
      <c r="EU28" s="347"/>
      <c r="EV28" s="347"/>
      <c r="EW28" s="347"/>
      <c r="EX28" s="347"/>
      <c r="EY28" s="347"/>
      <c r="EZ28" s="347"/>
      <c r="FA28" s="347"/>
      <c r="FB28" s="347"/>
      <c r="FC28" s="347"/>
      <c r="FD28" s="347"/>
      <c r="FE28" s="348"/>
    </row>
    <row r="29" spans="1:161" s="86" customFormat="1" ht="15" customHeight="1">
      <c r="A29" s="324"/>
      <c r="B29" s="325"/>
      <c r="C29" s="325"/>
      <c r="D29" s="325"/>
      <c r="E29" s="325"/>
      <c r="F29" s="326"/>
      <c r="G29" s="327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9"/>
      <c r="Y29" s="330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2"/>
      <c r="AO29" s="330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2"/>
      <c r="BF29" s="330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2"/>
      <c r="BX29" s="330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2"/>
      <c r="CQ29" s="330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2"/>
      <c r="DI29" s="333"/>
      <c r="DJ29" s="334"/>
      <c r="DK29" s="334"/>
      <c r="DL29" s="334"/>
      <c r="DM29" s="334"/>
      <c r="DN29" s="334"/>
      <c r="DO29" s="334"/>
      <c r="DP29" s="334"/>
      <c r="DQ29" s="334"/>
      <c r="DR29" s="334"/>
      <c r="DS29" s="334"/>
      <c r="DT29" s="334"/>
      <c r="DU29" s="334"/>
      <c r="DV29" s="334"/>
      <c r="DW29" s="334"/>
      <c r="DX29" s="335"/>
      <c r="DY29" s="336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8"/>
      <c r="EO29" s="346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47"/>
      <c r="FD29" s="347"/>
      <c r="FE29" s="348"/>
    </row>
    <row r="30" spans="1:161" s="86" customFormat="1" ht="15" customHeight="1">
      <c r="A30" s="339"/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322" t="s">
        <v>7</v>
      </c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 t="s">
        <v>7</v>
      </c>
      <c r="BG30" s="322"/>
      <c r="BH30" s="322"/>
      <c r="BI30" s="322"/>
      <c r="BJ30" s="322"/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 t="s">
        <v>7</v>
      </c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 t="s">
        <v>7</v>
      </c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 t="s">
        <v>7</v>
      </c>
      <c r="DJ30" s="322"/>
      <c r="DK30" s="322"/>
      <c r="DL30" s="322"/>
      <c r="DM30" s="322"/>
      <c r="DN30" s="322"/>
      <c r="DO30" s="322"/>
      <c r="DP30" s="322"/>
      <c r="DQ30" s="322"/>
      <c r="DR30" s="322"/>
      <c r="DS30" s="322"/>
      <c r="DT30" s="322"/>
      <c r="DU30" s="322"/>
      <c r="DV30" s="322"/>
      <c r="DW30" s="322"/>
      <c r="DX30" s="322"/>
      <c r="DY30" s="322" t="s">
        <v>7</v>
      </c>
      <c r="DZ30" s="322"/>
      <c r="EA30" s="322"/>
      <c r="EB30" s="322"/>
      <c r="EC30" s="322"/>
      <c r="ED30" s="322"/>
      <c r="EE30" s="322"/>
      <c r="EF30" s="322"/>
      <c r="EG30" s="322"/>
      <c r="EH30" s="322"/>
      <c r="EI30" s="322"/>
      <c r="EJ30" s="322"/>
      <c r="EK30" s="322"/>
      <c r="EL30" s="322"/>
      <c r="EM30" s="322"/>
      <c r="EN30" s="322"/>
      <c r="EO30" s="323">
        <f>EO25+EO26+EO28</f>
        <v>4998100.0020000003</v>
      </c>
      <c r="EP30" s="323"/>
      <c r="EQ30" s="323"/>
      <c r="ER30" s="323"/>
      <c r="ES30" s="323"/>
      <c r="ET30" s="323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</row>
    <row r="31" spans="1:161">
      <c r="EO31" s="361"/>
      <c r="EP31" s="361"/>
      <c r="EQ31" s="361"/>
      <c r="ER31" s="361"/>
      <c r="ES31" s="361"/>
      <c r="ET31" s="361"/>
      <c r="EU31" s="361"/>
      <c r="EV31" s="361"/>
      <c r="EW31" s="361"/>
      <c r="EX31" s="361"/>
      <c r="EY31" s="361"/>
      <c r="EZ31" s="361"/>
      <c r="FA31" s="361"/>
      <c r="FB31" s="361"/>
      <c r="FC31" s="361"/>
      <c r="FD31" s="361"/>
      <c r="FE31" s="361"/>
    </row>
    <row r="32" spans="1:161">
      <c r="EO32" s="362"/>
      <c r="EP32" s="362"/>
      <c r="EQ32" s="362"/>
      <c r="ER32" s="362"/>
      <c r="ES32" s="362"/>
      <c r="ET32" s="362"/>
      <c r="EU32" s="362"/>
      <c r="EV32" s="362"/>
      <c r="EW32" s="362"/>
      <c r="EX32" s="362"/>
      <c r="EY32" s="362"/>
      <c r="EZ32" s="362"/>
      <c r="FA32" s="362"/>
      <c r="FB32" s="362"/>
      <c r="FC32" s="362"/>
      <c r="FD32" s="362"/>
      <c r="FE32" s="362"/>
    </row>
  </sheetData>
  <mergeCells count="89">
    <mergeCell ref="AO28:BE28"/>
    <mergeCell ref="Y28:AN28"/>
    <mergeCell ref="G28:X28"/>
    <mergeCell ref="A28:F28"/>
    <mergeCell ref="EO31:FE31"/>
    <mergeCell ref="EO32:FE32"/>
    <mergeCell ref="A11:FE11"/>
    <mergeCell ref="A13:FE13"/>
    <mergeCell ref="X15:FE15"/>
    <mergeCell ref="A17:AO17"/>
    <mergeCell ref="AP17:FE17"/>
    <mergeCell ref="A19:FE19"/>
    <mergeCell ref="A21:F23"/>
    <mergeCell ref="G21:X23"/>
    <mergeCell ref="Y21:AN23"/>
    <mergeCell ref="AO21:DH21"/>
    <mergeCell ref="DI21:DX23"/>
    <mergeCell ref="DY21:EN23"/>
    <mergeCell ref="EO21:FE23"/>
    <mergeCell ref="AO22:BE23"/>
    <mergeCell ref="BF22:DH22"/>
    <mergeCell ref="BF23:BW23"/>
    <mergeCell ref="BX23:CP23"/>
    <mergeCell ref="CQ23:DH23"/>
    <mergeCell ref="EO24:FE24"/>
    <mergeCell ref="BX24:CP24"/>
    <mergeCell ref="CQ24:DH24"/>
    <mergeCell ref="DI24:DX24"/>
    <mergeCell ref="DY24:EN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4:F24"/>
    <mergeCell ref="G24:X24"/>
    <mergeCell ref="Y24:AN24"/>
    <mergeCell ref="AO24:BE24"/>
    <mergeCell ref="BF24:BW24"/>
    <mergeCell ref="A26:F26"/>
    <mergeCell ref="G26:X26"/>
    <mergeCell ref="Y26:AN26"/>
    <mergeCell ref="AO26:BE26"/>
    <mergeCell ref="BF26:BW26"/>
    <mergeCell ref="A27:F27"/>
    <mergeCell ref="G27:X27"/>
    <mergeCell ref="Y27:AN27"/>
    <mergeCell ref="AO27:BE27"/>
    <mergeCell ref="BF27:BW27"/>
    <mergeCell ref="DY26:EN26"/>
    <mergeCell ref="EO29:FE29"/>
    <mergeCell ref="EO28:FE28"/>
    <mergeCell ref="DY28:EN28"/>
    <mergeCell ref="DI28:DX28"/>
    <mergeCell ref="EO26:FE26"/>
    <mergeCell ref="DI27:DX27"/>
    <mergeCell ref="DY27:EN27"/>
    <mergeCell ref="EO27:FE27"/>
    <mergeCell ref="BF30:BW30"/>
    <mergeCell ref="BX30:CP30"/>
    <mergeCell ref="BX26:CP26"/>
    <mergeCell ref="CQ26:DH26"/>
    <mergeCell ref="DI26:DX26"/>
    <mergeCell ref="CQ28:DH28"/>
    <mergeCell ref="BX28:CP28"/>
    <mergeCell ref="BX27:CP27"/>
    <mergeCell ref="CQ27:DH27"/>
    <mergeCell ref="BF28:BW28"/>
    <mergeCell ref="CQ30:DH30"/>
    <mergeCell ref="DI30:DX30"/>
    <mergeCell ref="DY30:EN30"/>
    <mergeCell ref="EO30:FE30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A30:X30"/>
    <mergeCell ref="Y30:AN30"/>
    <mergeCell ref="AO30:BE30"/>
  </mergeCells>
  <pageMargins left="0" right="0" top="0.78740157480314965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1. сведен</vt:lpstr>
      <vt:lpstr>2.финан сост</vt:lpstr>
      <vt:lpstr>3. поступ выплата 2019  </vt:lpstr>
      <vt:lpstr>3. поступ выплата 2020</vt:lpstr>
      <vt:lpstr>3. поступ выплата 2021</vt:lpstr>
      <vt:lpstr>3.1</vt:lpstr>
      <vt:lpstr>4 5</vt:lpstr>
      <vt:lpstr>6 аналитик2019</vt:lpstr>
      <vt:lpstr>прил2 стр1(бюджет)</vt:lpstr>
      <vt:lpstr>прил 2 стр2(бюджет)</vt:lpstr>
      <vt:lpstr>прил2 стр1(внебюджет)</vt:lpstr>
      <vt:lpstr>прил 2 стр2(внебюджет)</vt:lpstr>
      <vt:lpstr>прил 3</vt:lpstr>
      <vt:lpstr>'2.финан сост'!Заголовки_для_печати</vt:lpstr>
      <vt:lpstr>'1. сведен'!Область_печати</vt:lpstr>
      <vt:lpstr>'2.финан сост'!Область_печати</vt:lpstr>
      <vt:lpstr>'3.1'!Область_печати</vt:lpstr>
      <vt:lpstr>'прил 2 стр2(бюджет)'!Область_печати</vt:lpstr>
      <vt:lpstr>'прил 2 стр2(внебюджет)'!Область_печати</vt:lpstr>
      <vt:lpstr>'прил 3'!Область_печати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1</cp:lastModifiedBy>
  <cp:lastPrinted>2018-01-30T13:31:10Z</cp:lastPrinted>
  <dcterms:created xsi:type="dcterms:W3CDTF">2015-12-03T07:22:45Z</dcterms:created>
  <dcterms:modified xsi:type="dcterms:W3CDTF">2019-02-19T07:40:01Z</dcterms:modified>
</cp:coreProperties>
</file>